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770" windowWidth="14670" windowHeight="5790" firstSheet="7" activeTab="11"/>
  </bookViews>
  <sheets>
    <sheet name="свод школы" sheetId="1" r:id="rId1"/>
    <sheet name=" всош" sheetId="2" r:id="rId2"/>
    <sheet name="лозновская оош " sheetId="3" r:id="rId3"/>
    <sheet name="хорошевская оош " sheetId="4" r:id="rId4"/>
    <sheet name="антоновская  оош " sheetId="5" r:id="rId5"/>
    <sheet name="паршиковская сош " sheetId="6" r:id="rId6"/>
    <sheet name="дубравненская ООШ" sheetId="7" r:id="rId7"/>
    <sheet name="калининская  сош" sheetId="8" r:id="rId8"/>
    <sheet name="маркинская сош" sheetId="9" r:id="rId9"/>
    <sheet name="камышевская сош " sheetId="10" r:id="rId10"/>
    <sheet name="новоцимлянская сош " sheetId="11" r:id="rId11"/>
    <sheet name="лозновская сош " sheetId="12" r:id="rId12"/>
    <sheet name="саркеловская сош " sheetId="13" r:id="rId13"/>
    <sheet name=" красноярская " sheetId="14" r:id="rId14"/>
    <sheet name="Сош № 3" sheetId="15" r:id="rId15"/>
    <sheet name="Сош № 2" sheetId="16" r:id="rId16"/>
    <sheet name="лицей №1 " sheetId="17" r:id="rId17"/>
  </sheets>
  <externalReferences>
    <externalReference r:id="rId20"/>
  </externalReferences>
  <definedNames>
    <definedName name="_xlnm.Print_Area" localSheetId="1">' всош'!$A$1:$Q$64</definedName>
    <definedName name="_xlnm.Print_Area" localSheetId="13">' красноярская '!$A$1:$Q$134</definedName>
    <definedName name="_xlnm.Print_Area" localSheetId="4">'антоновская  оош '!$A$1:$Q$64</definedName>
    <definedName name="_xlnm.Print_Area" localSheetId="6">'дубравненская ООШ'!$A$1:$Q$65</definedName>
    <definedName name="_xlnm.Print_Area" localSheetId="7">'калининская  сош'!$A$1:$Q$89</definedName>
    <definedName name="_xlnm.Print_Area" localSheetId="9">'камышевская сош '!$A$1:$Q$115</definedName>
    <definedName name="_xlnm.Print_Area" localSheetId="16">'лицей №1 '!$A$1:$Q$88</definedName>
    <definedName name="_xlnm.Print_Area" localSheetId="2">'лозновская оош '!$A$1:$Q$64</definedName>
    <definedName name="_xlnm.Print_Area" localSheetId="11">'лозновская сош '!$A$1:$Q$87</definedName>
    <definedName name="_xlnm.Print_Area" localSheetId="8">'маркинская сош'!$A$1:$Q$193</definedName>
    <definedName name="_xlnm.Print_Area" localSheetId="10">'новоцимлянская сош '!$A$1:$Q$87</definedName>
    <definedName name="_xlnm.Print_Area" localSheetId="5">'паршиковская сош '!$A$1:$Q$86</definedName>
    <definedName name="_xlnm.Print_Area" localSheetId="12">'саркеловская сош '!$A$1:$Q$87</definedName>
    <definedName name="_xlnm.Print_Area" localSheetId="0">'свод школы'!$A$1:$Q$91</definedName>
    <definedName name="_xlnm.Print_Area" localSheetId="15">'Сош № 2'!$A$1:$Q$87</definedName>
    <definedName name="_xlnm.Print_Area" localSheetId="14">'Сош № 3'!$A$1:$Q$88</definedName>
    <definedName name="_xlnm.Print_Area" localSheetId="3">'хорошевская оош '!$A$1:$Q$65</definedName>
  </definedNames>
  <calcPr fullCalcOnLoad="1"/>
</workbook>
</file>

<file path=xl/sharedStrings.xml><?xml version="1.0" encoding="utf-8"?>
<sst xmlns="http://schemas.openxmlformats.org/spreadsheetml/2006/main" count="4637" uniqueCount="224">
  <si>
    <t>от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</si>
  <si>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</si>
  <si>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</si>
  <si>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</si>
  <si>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</si>
  <si>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</si>
  <si>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</si>
  <si>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3.1. Сведения о фактическом достижении показателей, характеризующих  качество муниципальной услуги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</si>
  <si>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</si>
  <si>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</si>
  <si>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</si>
  <si>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обучающиеся за исключением обучающихся с ограниченными возможностями здоровья (ОВЗ) и детей-инвалидов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</si>
  <si>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</si>
  <si>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</si>
  <si>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</si>
  <si>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</si>
  <si>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</si>
  <si>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</si>
  <si>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</si>
  <si>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</si>
  <si>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</si>
  <si>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</si>
  <si>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</si>
  <si>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</si>
  <si>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</si>
  <si>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Общеобразовательная организация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</si>
  <si>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</si>
  <si>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</si>
  <si>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000000000006031085511787000300300102004101101</t>
  </si>
  <si>
    <t xml:space="preserve">              х</t>
  </si>
  <si>
    <t>000000000006031085511787000300400202001101101</t>
  </si>
  <si>
    <t>проходящие обучение по состоянию здоровья на дому</t>
  </si>
  <si>
    <t>очная с применением дистанционных образовательных технологий</t>
  </si>
  <si>
    <t xml:space="preserve">  х</t>
  </si>
  <si>
    <t>Реализация основных общеобразовательных программ основного общего образования</t>
  </si>
  <si>
    <t>000000000006031085511791000200300101000101101</t>
  </si>
  <si>
    <t>обрзовательная программа, обеспечиваюшая углубленное изучение отдельных учебных предметов, предметных областей (профильное обучение)</t>
  </si>
  <si>
    <t>образовательная программа, обеспечиваюшая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</si>
  <si>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среднего общего образования</t>
  </si>
  <si>
    <t>4. Доля обучающихся по основным общеобразовательным программам, переведенных в следующий класс</t>
  </si>
  <si>
    <t>000000000006031085511794000300300102005101101</t>
  </si>
  <si>
    <t>000000000006031085511794000300400202002101101</t>
  </si>
  <si>
    <t>000000000006031085511794000200300101007101101</t>
  </si>
  <si>
    <t>000000000006031085511791000300300102008101101</t>
  </si>
  <si>
    <t>000000000006031085511791000300400202005101101</t>
  </si>
  <si>
    <t>С.Л. Солонович</t>
  </si>
  <si>
    <t>00000000000603108551179400030040020200210110</t>
  </si>
  <si>
    <t>00000000000603108551179400030030010200510110</t>
  </si>
  <si>
    <t>А.П. Шестопалов</t>
  </si>
  <si>
    <t>А.Б. Кострюкова</t>
  </si>
  <si>
    <t>С.С. Малахова</t>
  </si>
  <si>
    <t>Н.Н. Капканов</t>
  </si>
  <si>
    <t>В.В. Смаглюк</t>
  </si>
  <si>
    <t>Ю.В. Машинков</t>
  </si>
  <si>
    <t>Т.В. Попова</t>
  </si>
  <si>
    <t>очно-заочная</t>
  </si>
  <si>
    <t xml:space="preserve">очная </t>
  </si>
  <si>
    <t>К.А. Кулягин</t>
  </si>
  <si>
    <t>Т. Г. Крахмалец</t>
  </si>
  <si>
    <t>802111О.99.0.БА96АЮ58001</t>
  </si>
  <si>
    <t>802111О.99.0.БА96АЮ83001</t>
  </si>
  <si>
    <t>802112О.99.0.ББ11АЮ58001</t>
  </si>
  <si>
    <t>802112О.99.0.ББ11АЮ83001</t>
  </si>
  <si>
    <t>801012О.99.0.БА81АЭ92001</t>
  </si>
  <si>
    <t>801012О.99.0.БА81АЮ16001</t>
  </si>
  <si>
    <t>34.787.0</t>
  </si>
  <si>
    <t>очная</t>
  </si>
  <si>
    <t>4.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</si>
  <si>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Коды</t>
  </si>
  <si>
    <t>Форма по ОКУД</t>
  </si>
  <si>
    <t>Дата</t>
  </si>
  <si>
    <t>Код по сводному реестру</t>
  </si>
  <si>
    <t>Код по общероссийскому  базовому перечню или региональному перечню</t>
  </si>
  <si>
    <t>Код по ОКЕИ</t>
  </si>
  <si>
    <t>Показатель, характеризующий условия (формы) оказания муниципальной услуги</t>
  </si>
  <si>
    <t xml:space="preserve">Значение </t>
  </si>
  <si>
    <t>Размер платы (цена, тариф)</t>
  </si>
  <si>
    <t>0506501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</si>
  <si>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</si>
  <si>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</si>
  <si>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3. Сведения о фактическом достижении показателей, характеризующих объем и (или) качество муниципальной услуги</t>
  </si>
  <si>
    <t>Уникальный номер реестровой записи</t>
  </si>
  <si>
    <t>Наименование показателя</t>
  </si>
  <si>
    <t>Единица измерения</t>
  </si>
  <si>
    <t>Наименование</t>
  </si>
  <si>
    <t>Утверждено в муници-пальном задании на год</t>
  </si>
  <si>
    <t>Утверждено в муници-пальном задании на отчетную дату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</si>
  <si>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</si>
  <si>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</si>
  <si>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</si>
  <si>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</si>
  <si>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 xml:space="preserve">Единица измерения </t>
  </si>
  <si>
    <t xml:space="preserve">1. Наименование  муниципальной услуги </t>
  </si>
  <si>
    <t>2. Категории потребителей муниципальной услуги</t>
  </si>
  <si>
    <t>3.1. Сведения о фактическом достижении показателей, характеризующих качество муниципальной услуги.</t>
  </si>
  <si>
    <t>Утверждено в муниципальном задании на год</t>
  </si>
  <si>
    <t>Отклонение, превышающее допустимое (возможное)отклонение</t>
  </si>
  <si>
    <t xml:space="preserve">Код по ОКЕИ </t>
  </si>
  <si>
    <t xml:space="preserve">Отклонение, превышающее допустимое (возможное) отклонение </t>
  </si>
  <si>
    <t>Показатель, характеризую-щий условия (формы) оказания муниципальной услуги</t>
  </si>
  <si>
    <t>Значение</t>
  </si>
  <si>
    <t xml:space="preserve">Руководитель  (уполномоченное лицо)  </t>
  </si>
  <si>
    <t>(должность)</t>
  </si>
  <si>
    <t>____________</t>
  </si>
  <si>
    <t>(расшифровка подписи)</t>
  </si>
  <si>
    <t>__________________________________</t>
  </si>
  <si>
    <t>МБОУ Калининская СОШ Цимлянского района Ростовской области</t>
  </si>
  <si>
    <t>обучающиеся за исключе-нием обучающихся с ограниченными возможностями здоровья (ОВЗ) и детей-инвалидов</t>
  </si>
  <si>
    <t>обучающиеся с ограниченными возмож-ностями здоровья (ОВЗ)</t>
  </si>
  <si>
    <t>Директор МБОУ Калининская СОШ Цимлянского района Ростовской области</t>
  </si>
  <si>
    <t>МБОУ Антоновская ООШ Цимлянского района Ростовской области</t>
  </si>
  <si>
    <t>Директор МБОУ Антоновская ООШ Цимлянского района Ростовской области</t>
  </si>
  <si>
    <t>МБОУ Хорошевская ООШ Цимлянского района Ростовской области</t>
  </si>
  <si>
    <t>обучающиеся за исключением обучаю-щихся с ограниченными возможностями здоровья (ОВЗ) и детей-инвалидов</t>
  </si>
  <si>
    <t>Директор МБОУ Хорошевская ООШ Цимлянского района Ростовской области</t>
  </si>
  <si>
    <t>МБОУ Саркеловская СОШ Цимлянского района Ростовской области</t>
  </si>
  <si>
    <t>Директор МБОУ Саркеловская СОШ Цимлянского района Ростовской области</t>
  </si>
  <si>
    <t>МБОУ Камышевская СОШ Цимлянского района Ростовской области</t>
  </si>
  <si>
    <t>обучающиеся с ограни-ченными возможностями здоровья (ОВЗ)</t>
  </si>
  <si>
    <t>Директор МБОУ Камышевская СКОШ Цимлянского района Ростовской области</t>
  </si>
  <si>
    <t>МБОУ Лозновская СОШ им. Т.А.Аббясева Цимлянского района Ростовской области</t>
  </si>
  <si>
    <t>Директор МБОУ Лозновская СОШ им. Т.А.Аббясева Цимлянского района Ростовской области</t>
  </si>
  <si>
    <t>Н.Е. Маркин</t>
  </si>
  <si>
    <t>МБОУ Лозновская ООШ Цимлянского района Ростовской области</t>
  </si>
  <si>
    <t>Директор МБОУ Лозновская ООШ Цимлянского района Ростовской области</t>
  </si>
  <si>
    <t>____________________</t>
  </si>
  <si>
    <t>МБОУ Новоцимлянская СОШ Цимлянского района Ростовской области</t>
  </si>
  <si>
    <t>Директор МБОУ Новоцимлянская СОШ Цимлянского района Ростовской области</t>
  </si>
  <si>
    <t>МБОУ Маркинская СОШ Цимлянского района Ростовской области</t>
  </si>
  <si>
    <t>Директор МБОУ Маркинская СОШ Цимлянского района Ростовской области</t>
  </si>
  <si>
    <t>_____________</t>
  </si>
  <si>
    <t>МБОУ Дубравненская ООШ Цимлянского района Ростовской области</t>
  </si>
  <si>
    <t>Директор МБОУ Дубравненская ООШ Цимлянского района Ростовской области</t>
  </si>
  <si>
    <t>______________</t>
  </si>
  <si>
    <t>Н. Н. Кузнецов</t>
  </si>
  <si>
    <t>МБОУ Паршиковская СОШ Цимлянского района Ростовской области</t>
  </si>
  <si>
    <t>Директор МБОУ Паршиковская СОШ Цимлянского района Ростовской области</t>
  </si>
  <si>
    <t xml:space="preserve">МБОУ лицей № 1 г. Цимлянска </t>
  </si>
  <si>
    <t>Директор МБОУ Лицей № 1 г. Цимлянска</t>
  </si>
  <si>
    <t>__________________</t>
  </si>
  <si>
    <t>И. А. Боженко</t>
  </si>
  <si>
    <t xml:space="preserve">МБОУ СОШ № 2 г. Цимлянска </t>
  </si>
  <si>
    <t>Директор МБОУ СОШ № 2 г. Цимлянска</t>
  </si>
  <si>
    <t>Л. П. Перфилова</t>
  </si>
  <si>
    <t xml:space="preserve">МБОУ СОШ № 3 г. Цимлянска </t>
  </si>
  <si>
    <t>Директор МБОУ СОШ № 3 г. Цимлянска</t>
  </si>
  <si>
    <t xml:space="preserve">МБОУ ВСОШ </t>
  </si>
  <si>
    <t xml:space="preserve">Директор МБОУ ВСОШ </t>
  </si>
  <si>
    <t>И. И. Мирошниченко</t>
  </si>
  <si>
    <t>МБОУ Красноярская СОШ Цимлянского района Ростовской области</t>
  </si>
  <si>
    <t>не указано</t>
  </si>
  <si>
    <t>5. Доля обучающихся по основным общеобразовательным программам переведенных в следующий класс.</t>
  </si>
  <si>
    <t>3.Доля педагогических кадров  с высшим образованием от общего числа</t>
  </si>
  <si>
    <t>Категория потребителей      (наименование показателя)</t>
  </si>
  <si>
    <t>Место обучения      (наименование показателя)</t>
  </si>
  <si>
    <t>Категория потребителей    (наименование показателя)</t>
  </si>
  <si>
    <t>Место обучения   (наименование показателя)</t>
  </si>
  <si>
    <t>Категория потребителей   (наименование показателя)</t>
  </si>
  <si>
    <t>Виды образовательных программ   (наименование показателя)</t>
  </si>
  <si>
    <t>Место обучения    (наименование показателя)</t>
  </si>
  <si>
    <t>Категория потребителей  (наименование показателя)</t>
  </si>
  <si>
    <t>Виды образовательных  (наименование показателя)</t>
  </si>
  <si>
    <t xml:space="preserve">обучающиеся с ограниченными возможностями здоровья (ОВЗ) и детей инвалидов </t>
  </si>
  <si>
    <t xml:space="preserve">не указано </t>
  </si>
  <si>
    <t>Место обучения  (наименование показателя)</t>
  </si>
  <si>
    <t>Формы образования и формы реализации образовательных программ   (наименование показателя)</t>
  </si>
  <si>
    <t xml:space="preserve">  (наименование показателя)</t>
  </si>
  <si>
    <t>Очная с применением дистанционных образовательных технологий и электронного обучения</t>
  </si>
  <si>
    <t xml:space="preserve">Очная с применением дистанционных образовательных технологий и электронного обучения </t>
  </si>
  <si>
    <t>3.Доля педагогических кадров  с высшим образованием от общего числа.</t>
  </si>
  <si>
    <t>НЕ указано</t>
  </si>
  <si>
    <t>НЕ УКАЗАНО</t>
  </si>
  <si>
    <t>очная с применением дистанционных образовательных технологий и электронного обучения.</t>
  </si>
  <si>
    <t>Очная с применением дистанционных образовательных технологий и электронного обучения.</t>
  </si>
  <si>
    <t>Виды образовательных программ  (наименование показателя)</t>
  </si>
  <si>
    <t>Не УКАЗАНО</t>
  </si>
  <si>
    <t>обучающиеся с ограни-ченными возможностями здоровья (ОВЗ) и детей-инвалидов</t>
  </si>
  <si>
    <t xml:space="preserve">НЕ УКАЗАНО </t>
  </si>
  <si>
    <t>Виды образовательных программ (наименование показателя)</t>
  </si>
  <si>
    <t>801012О.99.0.БА81АА00001</t>
  </si>
  <si>
    <t>обучающиеся с ограниченными возможностями здоровья (ОВЗ) и детей-инвалидов</t>
  </si>
  <si>
    <t>с задержской психического развития</t>
  </si>
  <si>
    <t>с задержкой психического развития</t>
  </si>
  <si>
    <t>Очная с применением дистанционных образовательных технологий электронного обучения</t>
  </si>
  <si>
    <t>2. Доля педагогических работников, имеющих высшую и первую квалификационную категорию</t>
  </si>
  <si>
    <t>802111О.99.0.ББ11АЮ58001</t>
  </si>
  <si>
    <t>2. Доля педагогических работников имеющих высшую и первую квалификационную категорию</t>
  </si>
  <si>
    <t xml:space="preserve">3.Доля педагогических кадров  с высшим образованием от общего числа кадров </t>
  </si>
  <si>
    <t>Не указано</t>
  </si>
  <si>
    <t>3.Доля педагогических работников с высшим образованием от общего числа работников.</t>
  </si>
  <si>
    <t>человек</t>
  </si>
  <si>
    <t>И.А. Семикопенко</t>
  </si>
  <si>
    <t>Реализация адаптированных основных общеобразовательных программ основного общего образования</t>
  </si>
  <si>
    <t>обучающиеся с ограниченными возможностями здоровья (ОВЗ</t>
  </si>
  <si>
    <t>слабослышащие</t>
  </si>
  <si>
    <t>Очная</t>
  </si>
  <si>
    <t>Число обучающихся</t>
  </si>
  <si>
    <t>Реализация адаптированных основных общеобразовательных программ начального общего образования</t>
  </si>
  <si>
    <t>801012О.99.0.БА82АЛ78001</t>
  </si>
  <si>
    <t xml:space="preserve">с задержкой психического развития              </t>
  </si>
  <si>
    <t xml:space="preserve">Очная </t>
  </si>
  <si>
    <t xml:space="preserve">  с задержкой психического развития</t>
  </si>
  <si>
    <t>с нарушением опорно-двигательного аппарата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</si>
  <si>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предоставления отчета о выполнении муниципального задания, установленной в муниципальном задании)</t>
    </r>
  </si>
  <si>
    <t>на 2021 год и плановый период 2022 и 2023 годов</t>
  </si>
  <si>
    <t>Реализация адаптированных основных общеобразовательных программ среднего общего образования</t>
  </si>
  <si>
    <t>слабовидящие</t>
  </si>
  <si>
    <t>802111О.99.0.БА96АА25001</t>
  </si>
  <si>
    <t>801012О.99.0.БА82АК24001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</si>
  <si>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</si>
  <si>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</t>
  </si>
  <si>
    <t>По ОКПД</t>
  </si>
  <si>
    <t>БА81</t>
  </si>
  <si>
    <t>80.10.12</t>
  </si>
  <si>
    <t>80.21.11</t>
  </si>
  <si>
    <t>80.21.12</t>
  </si>
  <si>
    <t>БА96</t>
  </si>
  <si>
    <t>ББ11</t>
  </si>
  <si>
    <t>БА82</t>
  </si>
  <si>
    <t>Общеобразовательные учреждения Цимлянского района</t>
  </si>
  <si>
    <t>802112О.99.0.ББ11АА25001</t>
  </si>
  <si>
    <t>ОТЧЁТ О ВЫПОЛНЕНИИ МУНИЦИПАЛЬНОГО ЗАДАНИЯ №</t>
  </si>
  <si>
    <t>Годовая</t>
  </si>
  <si>
    <t>" 30 "  ДЕКАБРЯ   2021г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</si>
</sst>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[$-FC19]d\ mmmm\ yyyy\ &quot;г.&quot;"/>
  </numFmts>
  <fonts count="80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sz val="12"/>
      <color indexed="53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6770E"/>
      <name val="Times New Roman"/>
      <family val="1"/>
    </font>
    <font>
      <sz val="12"/>
      <color rgb="FFF6770E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12"/>
      <color theme="0" tint="-0.1499900072813034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3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justify" vertical="top" wrapText="1"/>
      <protection/>
    </xf>
    <xf numFmtId="49" fontId="3" fillId="33" borderId="11" xfId="53" applyNumberFormat="1" applyFont="1" applyFill="1" applyBorder="1" applyAlignment="1">
      <alignment vertical="top" wrapText="1"/>
      <protection/>
    </xf>
    <xf numFmtId="0" fontId="7" fillId="0" borderId="11" xfId="53" applyFont="1" applyBorder="1" applyAlignment="1">
      <alignment vertical="top" wrapText="1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center"/>
      <protection/>
    </xf>
    <xf numFmtId="14" fontId="3" fillId="0" borderId="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70" fillId="0" borderId="0" xfId="53" applyFont="1" applyAlignment="1">
      <alignment horizontal="left"/>
      <protection/>
    </xf>
    <xf numFmtId="0" fontId="71" fillId="0" borderId="0" xfId="53" applyFont="1" applyAlignment="1">
      <alignment horizontal="left"/>
      <protection/>
    </xf>
    <xf numFmtId="0" fontId="3" fillId="0" borderId="0" xfId="53" applyFont="1" applyBorder="1" applyAlignment="1">
      <alignment vertical="top" wrapText="1"/>
      <protection/>
    </xf>
    <xf numFmtId="0" fontId="7" fillId="0" borderId="0" xfId="53" applyFont="1" applyBorder="1" applyAlignment="1">
      <alignment horizontal="justify" vertical="top" wrapText="1"/>
      <protection/>
    </xf>
    <xf numFmtId="0" fontId="6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center" wrapText="1"/>
      <protection/>
    </xf>
    <xf numFmtId="49" fontId="3" fillId="33" borderId="0" xfId="53" applyNumberFormat="1" applyFont="1" applyFill="1" applyBorder="1" applyAlignment="1">
      <alignment vertical="top" wrapText="1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0" fontId="7" fillId="0" borderId="11" xfId="53" applyFont="1" applyBorder="1" applyAlignment="1">
      <alignment horizontal="justify" vertical="top" wrapText="1"/>
      <protection/>
    </xf>
    <xf numFmtId="0" fontId="72" fillId="0" borderId="0" xfId="53" applyFont="1" applyAlignment="1">
      <alignment horizontal="left"/>
      <protection/>
    </xf>
    <xf numFmtId="0" fontId="6" fillId="0" borderId="12" xfId="53" applyFont="1" applyBorder="1" applyAlignment="1">
      <alignment horizontal="justify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justify" vertical="top" wrapText="1"/>
      <protection/>
    </xf>
    <xf numFmtId="173" fontId="3" fillId="0" borderId="0" xfId="53" applyNumberFormat="1" applyFont="1">
      <alignment/>
      <protection/>
    </xf>
    <xf numFmtId="0" fontId="3" fillId="0" borderId="0" xfId="0" applyFont="1" applyBorder="1" applyAlignment="1">
      <alignment horizontal="left"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3" fillId="0" borderId="12" xfId="53" applyFont="1" applyBorder="1" applyAlignment="1">
      <alignment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3" xfId="53" applyFont="1" applyBorder="1">
      <alignment/>
      <protection/>
    </xf>
    <xf numFmtId="0" fontId="6" fillId="0" borderId="14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1" xfId="53" applyFont="1" applyBorder="1" applyAlignment="1">
      <alignment horizontal="left" vertical="top"/>
      <protection/>
    </xf>
    <xf numFmtId="0" fontId="3" fillId="0" borderId="11" xfId="53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7" fillId="33" borderId="11" xfId="53" applyFont="1" applyFill="1" applyBorder="1" applyAlignment="1">
      <alignment vertical="top"/>
      <protection/>
    </xf>
    <xf numFmtId="0" fontId="7" fillId="33" borderId="11" xfId="53" applyFont="1" applyFill="1" applyBorder="1" applyAlignment="1">
      <alignment vertical="top" wrapText="1"/>
      <protection/>
    </xf>
    <xf numFmtId="0" fontId="3" fillId="0" borderId="11" xfId="53" applyFont="1" applyBorder="1" applyAlignment="1">
      <alignment vertical="top"/>
      <protection/>
    </xf>
    <xf numFmtId="1" fontId="3" fillId="0" borderId="11" xfId="53" applyNumberFormat="1" applyFont="1" applyBorder="1" applyAlignment="1">
      <alignment horizontal="center" vertical="top" wrapText="1"/>
      <protection/>
    </xf>
    <xf numFmtId="1" fontId="3" fillId="0" borderId="10" xfId="53" applyNumberFormat="1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vertical="top" wrapText="1"/>
      <protection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33" borderId="0" xfId="53" applyFont="1" applyFill="1" applyBorder="1" applyAlignment="1">
      <alignment horizontal="center" wrapText="1"/>
      <protection/>
    </xf>
    <xf numFmtId="0" fontId="8" fillId="0" borderId="0" xfId="53" applyFont="1">
      <alignment/>
      <protection/>
    </xf>
    <xf numFmtId="0" fontId="4" fillId="0" borderId="11" xfId="53" applyFont="1" applyBorder="1" applyAlignment="1">
      <alignment horizontal="left" vertical="top" wrapText="1"/>
      <protection/>
    </xf>
    <xf numFmtId="0" fontId="73" fillId="0" borderId="0" xfId="53" applyFont="1" applyAlignment="1">
      <alignment horizontal="center"/>
      <protection/>
    </xf>
    <xf numFmtId="0" fontId="73" fillId="0" borderId="0" xfId="53" applyFont="1" applyAlignment="1">
      <alignment horizontal="left"/>
      <protection/>
    </xf>
    <xf numFmtId="0" fontId="74" fillId="0" borderId="0" xfId="53" applyFont="1">
      <alignment/>
      <protection/>
    </xf>
    <xf numFmtId="0" fontId="74" fillId="0" borderId="0" xfId="53" applyFont="1" applyAlignment="1">
      <alignment horizontal="left"/>
      <protection/>
    </xf>
    <xf numFmtId="0" fontId="74" fillId="0" borderId="0" xfId="53" applyFont="1" applyBorder="1" applyAlignment="1">
      <alignment/>
      <protection/>
    </xf>
    <xf numFmtId="0" fontId="51" fillId="0" borderId="10" xfId="53" applyFont="1" applyBorder="1" applyAlignment="1">
      <alignment horizontal="center" vertical="top" wrapText="1"/>
      <protection/>
    </xf>
    <xf numFmtId="1" fontId="51" fillId="0" borderId="10" xfId="53" applyNumberFormat="1" applyFont="1" applyBorder="1" applyAlignment="1">
      <alignment horizontal="center" vertical="top" wrapText="1"/>
      <protection/>
    </xf>
    <xf numFmtId="0" fontId="51" fillId="33" borderId="10" xfId="53" applyFont="1" applyFill="1" applyBorder="1" applyAlignment="1">
      <alignment horizontal="center" vertical="top" wrapText="1"/>
      <protection/>
    </xf>
    <xf numFmtId="0" fontId="51" fillId="0" borderId="11" xfId="53" applyFont="1" applyBorder="1" applyAlignment="1">
      <alignment horizontal="center" vertical="top" wrapText="1"/>
      <protection/>
    </xf>
    <xf numFmtId="0" fontId="51" fillId="33" borderId="11" xfId="53" applyFont="1" applyFill="1" applyBorder="1" applyAlignment="1">
      <alignment horizontal="center" vertical="top" wrapText="1"/>
      <protection/>
    </xf>
    <xf numFmtId="0" fontId="8" fillId="0" borderId="0" xfId="53" applyFont="1" applyAlignment="1">
      <alignment horizontal="center"/>
      <protection/>
    </xf>
    <xf numFmtId="0" fontId="8" fillId="0" borderId="11" xfId="53" applyFont="1" applyBorder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right"/>
      <protection/>
    </xf>
    <xf numFmtId="14" fontId="8" fillId="0" borderId="0" xfId="53" applyNumberFormat="1" applyFont="1">
      <alignment/>
      <protection/>
    </xf>
    <xf numFmtId="0" fontId="8" fillId="0" borderId="0" xfId="53" applyFont="1" applyAlignment="1">
      <alignment wrapText="1"/>
      <protection/>
    </xf>
    <xf numFmtId="49" fontId="8" fillId="0" borderId="11" xfId="53" applyNumberFormat="1" applyFont="1" applyBorder="1">
      <alignment/>
      <protection/>
    </xf>
    <xf numFmtId="14" fontId="8" fillId="0" borderId="11" xfId="53" applyNumberFormat="1" applyFont="1" applyBorder="1">
      <alignment/>
      <protection/>
    </xf>
    <xf numFmtId="14" fontId="8" fillId="0" borderId="0" xfId="53" applyNumberFormat="1" applyFont="1" applyBorder="1">
      <alignment/>
      <protection/>
    </xf>
    <xf numFmtId="0" fontId="8" fillId="0" borderId="0" xfId="53" applyFont="1" applyAlignment="1">
      <alignment horizontal="left" wrapText="1"/>
      <protection/>
    </xf>
    <xf numFmtId="0" fontId="8" fillId="0" borderId="0" xfId="53" applyFont="1" applyAlignment="1">
      <alignment horizontal="right" wrapText="1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11" fillId="0" borderId="0" xfId="53" applyFont="1">
      <alignment/>
      <protection/>
    </xf>
    <xf numFmtId="0" fontId="8" fillId="0" borderId="0" xfId="53" applyFont="1" applyAlignment="1">
      <alignment/>
      <protection/>
    </xf>
    <xf numFmtId="0" fontId="8" fillId="0" borderId="0" xfId="0" applyFont="1" applyBorder="1" applyAlignment="1">
      <alignment horizontal="left"/>
    </xf>
    <xf numFmtId="0" fontId="12" fillId="0" borderId="0" xfId="53" applyFont="1" applyAlignment="1">
      <alignment wrapText="1"/>
      <protection/>
    </xf>
    <xf numFmtId="0" fontId="8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vertical="top" wrapText="1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49" fontId="8" fillId="33" borderId="12" xfId="53" applyNumberFormat="1" applyFont="1" applyFill="1" applyBorder="1" applyAlignment="1">
      <alignment vertical="top" wrapText="1"/>
      <protection/>
    </xf>
    <xf numFmtId="0" fontId="14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horizontal="justify" vertical="top" wrapText="1"/>
      <protection/>
    </xf>
    <xf numFmtId="0" fontId="14" fillId="0" borderId="10" xfId="53" applyFont="1" applyBorder="1" applyAlignment="1">
      <alignment horizontal="justify" vertical="top" wrapText="1"/>
      <protection/>
    </xf>
    <xf numFmtId="0" fontId="14" fillId="33" borderId="11" xfId="53" applyFont="1" applyFill="1" applyBorder="1" applyAlignment="1">
      <alignment vertical="top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49" fontId="8" fillId="33" borderId="14" xfId="53" applyNumberFormat="1" applyFont="1" applyFill="1" applyBorder="1" applyAlignment="1">
      <alignment vertical="top" wrapText="1"/>
      <protection/>
    </xf>
    <xf numFmtId="0" fontId="14" fillId="0" borderId="14" xfId="53" applyFont="1" applyBorder="1" applyAlignment="1">
      <alignment vertical="top" wrapText="1"/>
      <protection/>
    </xf>
    <xf numFmtId="0" fontId="13" fillId="0" borderId="14" xfId="53" applyFont="1" applyBorder="1" applyAlignment="1">
      <alignment vertical="top" wrapText="1"/>
      <protection/>
    </xf>
    <xf numFmtId="0" fontId="13" fillId="0" borderId="14" xfId="53" applyFont="1" applyBorder="1" applyAlignment="1">
      <alignment horizontal="justify" vertical="top" wrapText="1"/>
      <protection/>
    </xf>
    <xf numFmtId="1" fontId="8" fillId="33" borderId="10" xfId="53" applyNumberFormat="1" applyFont="1" applyFill="1" applyBorder="1" applyAlignment="1">
      <alignment horizontal="center" vertical="top" wrapText="1"/>
      <protection/>
    </xf>
    <xf numFmtId="1" fontId="8" fillId="0" borderId="10" xfId="53" applyNumberFormat="1" applyFont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53" applyFont="1" applyBorder="1" applyAlignment="1">
      <alignment horizontal="justify" vertical="top" wrapText="1"/>
      <protection/>
    </xf>
    <xf numFmtId="0" fontId="14" fillId="0" borderId="11" xfId="53" applyFont="1" applyBorder="1" applyAlignment="1">
      <alignment vertical="top" wrapText="1"/>
      <protection/>
    </xf>
    <xf numFmtId="0" fontId="14" fillId="33" borderId="11" xfId="53" applyFont="1" applyFill="1" applyBorder="1" applyAlignment="1">
      <alignment vertical="top" wrapText="1"/>
      <protection/>
    </xf>
    <xf numFmtId="0" fontId="8" fillId="0" borderId="11" xfId="53" applyFont="1" applyBorder="1" applyAlignment="1">
      <alignment vertical="top"/>
      <protection/>
    </xf>
    <xf numFmtId="0" fontId="8" fillId="0" borderId="0" xfId="53" applyFont="1" applyBorder="1" applyAlignme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>
      <alignment horizontal="left" vertical="top" wrapText="1"/>
      <protection/>
    </xf>
    <xf numFmtId="0" fontId="11" fillId="0" borderId="15" xfId="53" applyFont="1" applyBorder="1" applyAlignment="1">
      <alignment horizontal="justify" vertical="top" wrapText="1"/>
      <protection/>
    </xf>
    <xf numFmtId="0" fontId="11" fillId="0" borderId="12" xfId="53" applyFont="1" applyBorder="1" applyAlignment="1">
      <alignment vertical="top" wrapText="1"/>
      <protection/>
    </xf>
    <xf numFmtId="0" fontId="13" fillId="0" borderId="11" xfId="53" applyFont="1" applyBorder="1" applyAlignment="1">
      <alignment vertical="top" wrapText="1"/>
      <protection/>
    </xf>
    <xf numFmtId="0" fontId="13" fillId="0" borderId="11" xfId="53" applyFont="1" applyBorder="1" applyAlignment="1">
      <alignment horizontal="justify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49" fontId="8" fillId="33" borderId="11" xfId="53" applyNumberFormat="1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justify" vertical="top" wrapText="1"/>
      <protection/>
    </xf>
    <xf numFmtId="0" fontId="11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8" fillId="0" borderId="0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 vertical="top" wrapText="1"/>
      <protection/>
    </xf>
    <xf numFmtId="0" fontId="13" fillId="0" borderId="10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13" fillId="33" borderId="12" xfId="53" applyNumberFormat="1" applyFont="1" applyFill="1" applyBorder="1" applyAlignment="1">
      <alignment vertical="top" wrapText="1"/>
      <protection/>
    </xf>
    <xf numFmtId="0" fontId="16" fillId="0" borderId="14" xfId="0" applyFont="1" applyBorder="1" applyAlignment="1">
      <alignment vertical="top" wrapText="1"/>
    </xf>
    <xf numFmtId="0" fontId="13" fillId="0" borderId="10" xfId="53" applyFont="1" applyBorder="1" applyAlignment="1">
      <alignment vertical="top" wrapText="1"/>
      <protection/>
    </xf>
    <xf numFmtId="0" fontId="13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8" fillId="0" borderId="13" xfId="53" applyFont="1" applyBorder="1">
      <alignment/>
      <protection/>
    </xf>
    <xf numFmtId="0" fontId="14" fillId="0" borderId="11" xfId="53" applyFont="1" applyBorder="1" applyAlignment="1">
      <alignment horizontal="justify" vertical="top" wrapText="1"/>
      <protection/>
    </xf>
    <xf numFmtId="0" fontId="8" fillId="0" borderId="11" xfId="53" applyFont="1" applyBorder="1" applyAlignment="1">
      <alignment horizontal="left" vertical="top" wrapText="1"/>
      <protection/>
    </xf>
    <xf numFmtId="1" fontId="8" fillId="0" borderId="11" xfId="53" applyNumberFormat="1" applyFont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49" fontId="8" fillId="33" borderId="0" xfId="53" applyNumberFormat="1" applyFont="1" applyFill="1" applyBorder="1" applyAlignment="1">
      <alignment vertical="top" wrapText="1"/>
      <protection/>
    </xf>
    <xf numFmtId="0" fontId="14" fillId="0" borderId="0" xfId="53" applyFont="1" applyBorder="1" applyAlignment="1">
      <alignment horizontal="justify" vertical="top" wrapText="1"/>
      <protection/>
    </xf>
    <xf numFmtId="0" fontId="13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/>
      <protection/>
    </xf>
    <xf numFmtId="0" fontId="8" fillId="33" borderId="0" xfId="53" applyFont="1" applyFill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12" fillId="0" borderId="0" xfId="53" applyFont="1">
      <alignment/>
      <protection/>
    </xf>
    <xf numFmtId="0" fontId="8" fillId="0" borderId="14" xfId="53" applyFont="1" applyBorder="1" applyAlignment="1">
      <alignment vertical="top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vertical="top"/>
      <protection/>
    </xf>
    <xf numFmtId="0" fontId="8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left" vertical="top"/>
      <protection/>
    </xf>
    <xf numFmtId="2" fontId="8" fillId="0" borderId="12" xfId="0" applyNumberFormat="1" applyFont="1" applyBorder="1" applyAlignment="1">
      <alignment vertical="top" wrapText="1"/>
    </xf>
    <xf numFmtId="0" fontId="11" fillId="0" borderId="11" xfId="53" applyFont="1" applyBorder="1" applyAlignment="1">
      <alignment horizontal="left" vertical="top" wrapText="1"/>
      <protection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53" applyFont="1" applyBorder="1" applyAlignment="1">
      <alignment horizontal="left" vertical="top" wrapText="1"/>
      <protection/>
    </xf>
    <xf numFmtId="0" fontId="13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left" vertical="top"/>
      <protection/>
    </xf>
    <xf numFmtId="0" fontId="8" fillId="33" borderId="0" xfId="53" applyFont="1" applyFill="1" applyBorder="1" applyAlignment="1">
      <alignment horizontal="center" vertical="top" wrapText="1"/>
      <protection/>
    </xf>
    <xf numFmtId="1" fontId="8" fillId="0" borderId="0" xfId="53" applyNumberFormat="1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center"/>
      <protection/>
    </xf>
    <xf numFmtId="14" fontId="8" fillId="0" borderId="0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14" fillId="0" borderId="15" xfId="53" applyFont="1" applyBorder="1" applyAlignment="1">
      <alignment horizontal="justify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173" fontId="8" fillId="0" borderId="0" xfId="53" applyNumberFormat="1" applyFont="1">
      <alignment/>
      <protection/>
    </xf>
    <xf numFmtId="0" fontId="14" fillId="0" borderId="11" xfId="53" applyFont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2" fontId="8" fillId="0" borderId="10" xfId="53" applyNumberFormat="1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8" fillId="0" borderId="16" xfId="53" applyFont="1" applyBorder="1">
      <alignment/>
      <protection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3" fillId="0" borderId="0" xfId="53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vertical="top" wrapText="1"/>
      <protection/>
    </xf>
    <xf numFmtId="0" fontId="14" fillId="33" borderId="0" xfId="53" applyFont="1" applyFill="1" applyBorder="1" applyAlignment="1">
      <alignment vertical="top" wrapText="1"/>
      <protection/>
    </xf>
    <xf numFmtId="0" fontId="8" fillId="0" borderId="0" xfId="53" applyFont="1" applyBorder="1" applyAlignment="1">
      <alignment vertical="top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8" fillId="33" borderId="0" xfId="53" applyFont="1" applyFill="1">
      <alignment/>
      <protection/>
    </xf>
    <xf numFmtId="49" fontId="8" fillId="33" borderId="0" xfId="53" applyNumberFormat="1" applyFont="1" applyFill="1" applyBorder="1" applyAlignment="1">
      <alignment horizontal="left" vertical="top" wrapText="1"/>
      <protection/>
    </xf>
    <xf numFmtId="0" fontId="14" fillId="0" borderId="0" xfId="53" applyFont="1" applyBorder="1" applyAlignment="1">
      <alignment horizontal="left" vertical="top" wrapText="1"/>
      <protection/>
    </xf>
    <xf numFmtId="1" fontId="8" fillId="33" borderId="0" xfId="53" applyNumberFormat="1" applyFont="1" applyFill="1" applyBorder="1" applyAlignment="1">
      <alignment horizontal="center" vertical="top" wrapText="1"/>
      <protection/>
    </xf>
    <xf numFmtId="0" fontId="75" fillId="0" borderId="0" xfId="53" applyFont="1" applyAlignment="1">
      <alignment horizontal="center"/>
      <protection/>
    </xf>
    <xf numFmtId="0" fontId="75" fillId="0" borderId="0" xfId="53" applyFont="1" applyBorder="1" applyAlignment="1">
      <alignment/>
      <protection/>
    </xf>
    <xf numFmtId="173" fontId="8" fillId="0" borderId="10" xfId="53" applyNumberFormat="1" applyFont="1" applyBorder="1" applyAlignment="1">
      <alignment horizontal="center" vertical="top" wrapText="1"/>
      <protection/>
    </xf>
    <xf numFmtId="0" fontId="8" fillId="33" borderId="11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59" fillId="0" borderId="10" xfId="53" applyFont="1" applyBorder="1" applyAlignment="1">
      <alignment horizontal="center" vertical="top" wrapText="1"/>
      <protection/>
    </xf>
    <xf numFmtId="1" fontId="59" fillId="0" borderId="10" xfId="53" applyNumberFormat="1" applyFont="1" applyBorder="1" applyAlignment="1">
      <alignment horizontal="center" vertical="top" wrapText="1"/>
      <protection/>
    </xf>
    <xf numFmtId="0" fontId="59" fillId="33" borderId="10" xfId="53" applyFont="1" applyFill="1" applyBorder="1" applyAlignment="1">
      <alignment horizontal="center" vertical="top" wrapText="1"/>
      <protection/>
    </xf>
    <xf numFmtId="2" fontId="8" fillId="0" borderId="11" xfId="0" applyNumberFormat="1" applyFont="1" applyBorder="1" applyAlignment="1">
      <alignment vertical="top" wrapText="1"/>
    </xf>
    <xf numFmtId="49" fontId="8" fillId="33" borderId="12" xfId="53" applyNumberFormat="1" applyFont="1" applyFill="1" applyBorder="1" applyAlignment="1">
      <alignment horizontal="left" vertical="top" wrapText="1"/>
      <protection/>
    </xf>
    <xf numFmtId="49" fontId="8" fillId="33" borderId="14" xfId="53" applyNumberFormat="1" applyFont="1" applyFill="1" applyBorder="1" applyAlignment="1">
      <alignment horizontal="left" vertical="top" wrapText="1"/>
      <protection/>
    </xf>
    <xf numFmtId="0" fontId="13" fillId="0" borderId="12" xfId="53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3" fillId="0" borderId="17" xfId="53" applyFont="1" applyBorder="1" applyAlignment="1">
      <alignment horizontal="justify" vertical="top" wrapText="1"/>
      <protection/>
    </xf>
    <xf numFmtId="1" fontId="76" fillId="0" borderId="10" xfId="53" applyNumberFormat="1" applyFont="1" applyBorder="1" applyAlignment="1">
      <alignment horizontal="center" vertical="top" wrapText="1"/>
      <protection/>
    </xf>
    <xf numFmtId="0" fontId="76" fillId="0" borderId="10" xfId="53" applyFont="1" applyBorder="1" applyAlignment="1">
      <alignment horizontal="center" vertical="top" wrapText="1"/>
      <protection/>
    </xf>
    <xf numFmtId="0" fontId="8" fillId="0" borderId="11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0" fontId="59" fillId="33" borderId="11" xfId="53" applyFont="1" applyFill="1" applyBorder="1" applyAlignment="1">
      <alignment horizontal="center" vertical="top" wrapText="1"/>
      <protection/>
    </xf>
    <xf numFmtId="0" fontId="60" fillId="33" borderId="11" xfId="53" applyFont="1" applyFill="1" applyBorder="1" applyAlignment="1">
      <alignment horizontal="center" vertical="top" wrapText="1"/>
      <protection/>
    </xf>
    <xf numFmtId="0" fontId="16" fillId="0" borderId="10" xfId="0" applyFont="1" applyBorder="1" applyAlignment="1">
      <alignment vertical="top" wrapText="1"/>
    </xf>
    <xf numFmtId="49" fontId="13" fillId="33" borderId="11" xfId="53" applyNumberFormat="1" applyFont="1" applyFill="1" applyBorder="1" applyAlignment="1">
      <alignment vertical="top" wrapText="1"/>
      <protection/>
    </xf>
    <xf numFmtId="49" fontId="13" fillId="33" borderId="10" xfId="53" applyNumberFormat="1" applyFont="1" applyFill="1" applyBorder="1" applyAlignment="1">
      <alignment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9" fillId="0" borderId="0" xfId="53" applyFont="1">
      <alignment/>
      <protection/>
    </xf>
    <xf numFmtId="0" fontId="59" fillId="0" borderId="0" xfId="53" applyFont="1">
      <alignment/>
      <protection/>
    </xf>
    <xf numFmtId="0" fontId="77" fillId="34" borderId="0" xfId="53" applyFont="1" applyFill="1" applyAlignment="1">
      <alignment horizontal="left"/>
      <protection/>
    </xf>
    <xf numFmtId="0" fontId="77" fillId="34" borderId="0" xfId="53" applyFont="1" applyFill="1">
      <alignment/>
      <protection/>
    </xf>
    <xf numFmtId="0" fontId="59" fillId="34" borderId="0" xfId="53" applyFont="1" applyFill="1">
      <alignment/>
      <protection/>
    </xf>
    <xf numFmtId="0" fontId="19" fillId="0" borderId="11" xfId="0" applyFont="1" applyBorder="1" applyAlignment="1">
      <alignment horizontal="center" vertical="center"/>
    </xf>
    <xf numFmtId="0" fontId="77" fillId="0" borderId="0" xfId="53" applyFont="1" applyAlignment="1">
      <alignment horizontal="center"/>
      <protection/>
    </xf>
    <xf numFmtId="0" fontId="59" fillId="0" borderId="0" xfId="53" applyFont="1" applyAlignment="1">
      <alignment horizontal="left"/>
      <protection/>
    </xf>
    <xf numFmtId="0" fontId="77" fillId="14" borderId="0" xfId="53" applyFont="1" applyFill="1" applyAlignment="1">
      <alignment horizontal="left"/>
      <protection/>
    </xf>
    <xf numFmtId="0" fontId="77" fillId="14" borderId="0" xfId="53" applyFont="1" applyFill="1">
      <alignment/>
      <protection/>
    </xf>
    <xf numFmtId="0" fontId="8" fillId="14" borderId="0" xfId="53" applyFont="1" applyFill="1">
      <alignment/>
      <protection/>
    </xf>
    <xf numFmtId="0" fontId="59" fillId="34" borderId="0" xfId="53" applyFont="1" applyFill="1" applyAlignment="1">
      <alignment horizontal="left"/>
      <protection/>
    </xf>
    <xf numFmtId="0" fontId="59" fillId="35" borderId="0" xfId="53" applyFont="1" applyFill="1" applyAlignment="1">
      <alignment horizontal="left"/>
      <protection/>
    </xf>
    <xf numFmtId="0" fontId="59" fillId="14" borderId="0" xfId="53" applyFont="1" applyFill="1">
      <alignment/>
      <protection/>
    </xf>
    <xf numFmtId="0" fontId="59" fillId="14" borderId="0" xfId="53" applyFont="1" applyFill="1" applyBorder="1" applyAlignment="1">
      <alignment/>
      <protection/>
    </xf>
    <xf numFmtId="0" fontId="59" fillId="34" borderId="0" xfId="53" applyFont="1" applyFill="1" applyBorder="1" applyAlignment="1">
      <alignment/>
      <protection/>
    </xf>
    <xf numFmtId="0" fontId="77" fillId="11" borderId="0" xfId="53" applyFont="1" applyFill="1" applyAlignment="1">
      <alignment horizontal="left"/>
      <protection/>
    </xf>
    <xf numFmtId="0" fontId="77" fillId="11" borderId="0" xfId="53" applyFont="1" applyFill="1">
      <alignment/>
      <protection/>
    </xf>
    <xf numFmtId="0" fontId="8" fillId="11" borderId="0" xfId="53" applyFont="1" applyFill="1">
      <alignment/>
      <protection/>
    </xf>
    <xf numFmtId="0" fontId="59" fillId="11" borderId="0" xfId="53" applyFont="1" applyFill="1">
      <alignment/>
      <protection/>
    </xf>
    <xf numFmtId="0" fontId="59" fillId="11" borderId="0" xfId="53" applyFont="1" applyFill="1" applyBorder="1" applyAlignment="1">
      <alignment/>
      <protection/>
    </xf>
    <xf numFmtId="0" fontId="77" fillId="19" borderId="0" xfId="53" applyFont="1" applyFill="1" applyAlignment="1">
      <alignment horizontal="left"/>
      <protection/>
    </xf>
    <xf numFmtId="0" fontId="77" fillId="19" borderId="0" xfId="53" applyFont="1" applyFill="1">
      <alignment/>
      <protection/>
    </xf>
    <xf numFmtId="0" fontId="59" fillId="19" borderId="0" xfId="53" applyFont="1" applyFill="1">
      <alignment/>
      <protection/>
    </xf>
    <xf numFmtId="0" fontId="59" fillId="19" borderId="0" xfId="53" applyFont="1" applyFill="1" applyBorder="1" applyAlignment="1">
      <alignment/>
      <protection/>
    </xf>
    <xf numFmtId="0" fontId="77" fillId="8" borderId="0" xfId="53" applyFont="1" applyFill="1" applyAlignment="1">
      <alignment horizontal="left"/>
      <protection/>
    </xf>
    <xf numFmtId="0" fontId="77" fillId="8" borderId="0" xfId="53" applyFont="1" applyFill="1">
      <alignment/>
      <protection/>
    </xf>
    <xf numFmtId="0" fontId="59" fillId="8" borderId="0" xfId="53" applyFont="1" applyFill="1">
      <alignment/>
      <protection/>
    </xf>
    <xf numFmtId="0" fontId="59" fillId="0" borderId="0" xfId="53" applyFont="1" applyAlignment="1">
      <alignment horizontal="center"/>
      <protection/>
    </xf>
    <xf numFmtId="0" fontId="77" fillId="3" borderId="0" xfId="53" applyFont="1" applyFill="1" applyAlignment="1">
      <alignment horizontal="left"/>
      <protection/>
    </xf>
    <xf numFmtId="0" fontId="77" fillId="3" borderId="0" xfId="53" applyFont="1" applyFill="1">
      <alignment/>
      <protection/>
    </xf>
    <xf numFmtId="0" fontId="59" fillId="3" borderId="0" xfId="53" applyFont="1" applyFill="1">
      <alignment/>
      <protection/>
    </xf>
    <xf numFmtId="0" fontId="59" fillId="3" borderId="0" xfId="53" applyFont="1" applyFill="1" applyBorder="1" applyAlignment="1">
      <alignment/>
      <protection/>
    </xf>
    <xf numFmtId="0" fontId="8" fillId="3" borderId="0" xfId="53" applyFont="1" applyFill="1" applyBorder="1" applyAlignment="1">
      <alignment/>
      <protection/>
    </xf>
    <xf numFmtId="0" fontId="8" fillId="3" borderId="0" xfId="53" applyFont="1" applyFill="1">
      <alignment/>
      <protection/>
    </xf>
    <xf numFmtId="0" fontId="59" fillId="14" borderId="0" xfId="53" applyFont="1" applyFill="1" applyBorder="1">
      <alignment/>
      <protection/>
    </xf>
    <xf numFmtId="0" fontId="8" fillId="8" borderId="0" xfId="53" applyFont="1" applyFill="1">
      <alignment/>
      <protection/>
    </xf>
    <xf numFmtId="0" fontId="59" fillId="8" borderId="0" xfId="53" applyFont="1" applyFill="1" applyBorder="1" applyAlignment="1">
      <alignment/>
      <protection/>
    </xf>
    <xf numFmtId="0" fontId="19" fillId="0" borderId="0" xfId="53" applyFont="1" applyAlignment="1">
      <alignment horizontal="center"/>
      <protection/>
    </xf>
    <xf numFmtId="0" fontId="19" fillId="34" borderId="0" xfId="53" applyFont="1" applyFill="1" applyAlignment="1">
      <alignment horizontal="left"/>
      <protection/>
    </xf>
    <xf numFmtId="0" fontId="19" fillId="34" borderId="0" xfId="53" applyFont="1" applyFill="1">
      <alignment/>
      <protection/>
    </xf>
    <xf numFmtId="0" fontId="8" fillId="34" borderId="0" xfId="53" applyFont="1" applyFill="1">
      <alignment/>
      <protection/>
    </xf>
    <xf numFmtId="0" fontId="8" fillId="34" borderId="0" xfId="53" applyFont="1" applyFill="1" applyBorder="1" applyAlignment="1">
      <alignment/>
      <protection/>
    </xf>
    <xf numFmtId="0" fontId="19" fillId="8" borderId="0" xfId="53" applyFont="1" applyFill="1" applyAlignment="1">
      <alignment horizontal="left"/>
      <protection/>
    </xf>
    <xf numFmtId="0" fontId="19" fillId="8" borderId="0" xfId="53" applyFont="1" applyFill="1">
      <alignment/>
      <protection/>
    </xf>
    <xf numFmtId="0" fontId="8" fillId="8" borderId="0" xfId="53" applyFont="1" applyFill="1" applyBorder="1" applyAlignment="1">
      <alignment/>
      <protection/>
    </xf>
    <xf numFmtId="0" fontId="19" fillId="3" borderId="0" xfId="53" applyFont="1" applyFill="1" applyAlignment="1">
      <alignment horizontal="left"/>
      <protection/>
    </xf>
    <xf numFmtId="0" fontId="19" fillId="3" borderId="0" xfId="53" applyFont="1" applyFill="1">
      <alignment/>
      <protection/>
    </xf>
    <xf numFmtId="0" fontId="59" fillId="0" borderId="0" xfId="53" applyFont="1" applyBorder="1">
      <alignment/>
      <protection/>
    </xf>
    <xf numFmtId="0" fontId="78" fillId="0" borderId="0" xfId="0" applyFont="1" applyBorder="1" applyAlignment="1">
      <alignment vertical="top" wrapText="1"/>
    </xf>
    <xf numFmtId="0" fontId="59" fillId="0" borderId="0" xfId="53" applyFont="1" applyAlignment="1">
      <alignment horizontal="right"/>
      <protection/>
    </xf>
    <xf numFmtId="0" fontId="59" fillId="0" borderId="0" xfId="53" applyFont="1" applyAlignment="1">
      <alignment/>
      <protection/>
    </xf>
    <xf numFmtId="0" fontId="59" fillId="0" borderId="0" xfId="0" applyFont="1" applyBorder="1" applyAlignment="1">
      <alignment horizontal="left"/>
    </xf>
    <xf numFmtId="0" fontId="59" fillId="0" borderId="0" xfId="53" applyFont="1" applyBorder="1" applyAlignment="1">
      <alignment horizontal="center"/>
      <protection/>
    </xf>
    <xf numFmtId="0" fontId="79" fillId="0" borderId="0" xfId="53" applyFont="1">
      <alignment/>
      <protection/>
    </xf>
    <xf numFmtId="0" fontId="59" fillId="8" borderId="0" xfId="53" applyFont="1" applyFill="1" applyAlignment="1">
      <alignment horizontal="left"/>
      <protection/>
    </xf>
    <xf numFmtId="0" fontId="59" fillId="0" borderId="0" xfId="53" applyFont="1" applyAlignment="1">
      <alignment horizontal="left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14" fillId="0" borderId="12" xfId="53" applyFont="1" applyBorder="1" applyAlignment="1">
      <alignment horizontal="justify" vertical="top" wrapText="1"/>
      <protection/>
    </xf>
    <xf numFmtId="0" fontId="15" fillId="0" borderId="10" xfId="0" applyFont="1" applyBorder="1" applyAlignment="1">
      <alignment horizontal="justify" vertical="top" wrapText="1"/>
    </xf>
    <xf numFmtId="49" fontId="8" fillId="33" borderId="12" xfId="53" applyNumberFormat="1" applyFont="1" applyFill="1" applyBorder="1" applyAlignment="1">
      <alignment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33" borderId="10" xfId="53" applyFont="1" applyFill="1" applyBorder="1" applyAlignment="1">
      <alignment horizontal="center" wrapText="1"/>
      <protection/>
    </xf>
    <xf numFmtId="0" fontId="14" fillId="33" borderId="11" xfId="53" applyFont="1" applyFill="1" applyBorder="1">
      <alignment/>
      <protection/>
    </xf>
    <xf numFmtId="2" fontId="8" fillId="0" borderId="10" xfId="53" applyNumberFormat="1" applyFont="1" applyBorder="1" applyAlignment="1">
      <alignment horizontal="center" wrapText="1"/>
      <protection/>
    </xf>
    <xf numFmtId="0" fontId="14" fillId="33" borderId="11" xfId="53" applyFont="1" applyFill="1" applyBorder="1" applyAlignment="1">
      <alignment wrapText="1"/>
      <protection/>
    </xf>
    <xf numFmtId="0" fontId="8" fillId="0" borderId="10" xfId="53" applyFont="1" applyBorder="1" applyAlignment="1">
      <alignment horizontal="left" wrapText="1"/>
      <protection/>
    </xf>
    <xf numFmtId="0" fontId="8" fillId="0" borderId="11" xfId="53" applyFont="1" applyBorder="1" applyAlignment="1">
      <alignment horizontal="left"/>
      <protection/>
    </xf>
    <xf numFmtId="0" fontId="8" fillId="0" borderId="11" xfId="53" applyFont="1" applyBorder="1" applyAlignment="1">
      <alignment horizontal="center" wrapText="1"/>
      <protection/>
    </xf>
    <xf numFmtId="0" fontId="14" fillId="33" borderId="10" xfId="53" applyFont="1" applyFill="1" applyBorder="1">
      <alignment/>
      <protection/>
    </xf>
    <xf numFmtId="0" fontId="8" fillId="0" borderId="10" xfId="53" applyFont="1" applyBorder="1" applyAlignment="1">
      <alignment horizontal="left"/>
      <protection/>
    </xf>
    <xf numFmtId="0" fontId="8" fillId="0" borderId="11" xfId="53" applyFont="1" applyBorder="1" applyAlignment="1">
      <alignment horizontal="left" wrapText="1"/>
      <protection/>
    </xf>
    <xf numFmtId="0" fontId="19" fillId="12" borderId="0" xfId="53" applyFont="1" applyFill="1">
      <alignment/>
      <protection/>
    </xf>
    <xf numFmtId="0" fontId="19" fillId="34" borderId="11" xfId="0" applyFont="1" applyFill="1" applyBorder="1" applyAlignment="1">
      <alignment horizontal="center" vertical="center"/>
    </xf>
    <xf numFmtId="0" fontId="19" fillId="11" borderId="0" xfId="53" applyFont="1" applyFill="1" applyAlignment="1">
      <alignment horizontal="left"/>
      <protection/>
    </xf>
    <xf numFmtId="0" fontId="19" fillId="11" borderId="0" xfId="53" applyFont="1" applyFill="1">
      <alignment/>
      <protection/>
    </xf>
    <xf numFmtId="0" fontId="8" fillId="11" borderId="0" xfId="53" applyFont="1" applyFill="1" applyBorder="1" applyAlignment="1">
      <alignment/>
      <protection/>
    </xf>
    <xf numFmtId="0" fontId="19" fillId="13" borderId="0" xfId="53" applyFont="1" applyFill="1" applyAlignment="1">
      <alignment horizontal="left"/>
      <protection/>
    </xf>
    <xf numFmtId="0" fontId="19" fillId="13" borderId="0" xfId="53" applyFont="1" applyFill="1">
      <alignment/>
      <protection/>
    </xf>
    <xf numFmtId="0" fontId="8" fillId="13" borderId="0" xfId="53" applyFont="1" applyFill="1">
      <alignment/>
      <protection/>
    </xf>
    <xf numFmtId="0" fontId="19" fillId="36" borderId="0" xfId="53" applyFont="1" applyFill="1" applyAlignment="1">
      <alignment horizontal="left"/>
      <protection/>
    </xf>
    <xf numFmtId="0" fontId="19" fillId="36" borderId="0" xfId="53" applyFont="1" applyFill="1">
      <alignment/>
      <protection/>
    </xf>
    <xf numFmtId="0" fontId="8" fillId="36" borderId="0" xfId="53" applyFont="1" applyFill="1">
      <alignment/>
      <protection/>
    </xf>
    <xf numFmtId="0" fontId="8" fillId="36" borderId="0" xfId="53" applyFont="1" applyFill="1" applyBorder="1" applyAlignment="1">
      <alignment/>
      <protection/>
    </xf>
    <xf numFmtId="0" fontId="8" fillId="13" borderId="0" xfId="53" applyFont="1" applyFill="1" applyBorder="1" applyAlignment="1">
      <alignment/>
      <protection/>
    </xf>
    <xf numFmtId="0" fontId="8" fillId="13" borderId="0" xfId="53" applyFont="1" applyFill="1" applyBorder="1">
      <alignment/>
      <protection/>
    </xf>
    <xf numFmtId="0" fontId="8" fillId="34" borderId="11" xfId="53" applyFont="1" applyFill="1" applyBorder="1" applyAlignment="1">
      <alignment horizontal="center" wrapText="1"/>
      <protection/>
    </xf>
    <xf numFmtId="49" fontId="8" fillId="36" borderId="11" xfId="53" applyNumberFormat="1" applyFont="1" applyFill="1" applyBorder="1" applyAlignment="1">
      <alignment vertical="top" wrapText="1"/>
      <protection/>
    </xf>
    <xf numFmtId="0" fontId="14" fillId="36" borderId="11" xfId="53" applyFont="1" applyFill="1" applyBorder="1" applyAlignment="1">
      <alignment horizontal="justify" vertical="top" wrapText="1"/>
      <protection/>
    </xf>
    <xf numFmtId="0" fontId="8" fillId="8" borderId="10" xfId="53" applyFont="1" applyFill="1" applyBorder="1" applyAlignment="1">
      <alignment horizontal="center" vertical="top" wrapText="1"/>
      <protection/>
    </xf>
    <xf numFmtId="0" fontId="8" fillId="3" borderId="10" xfId="53" applyFont="1" applyFill="1" applyBorder="1" applyAlignment="1">
      <alignment horizontal="center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0" borderId="19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left" vertical="top" wrapText="1"/>
      <protection/>
    </xf>
    <xf numFmtId="0" fontId="8" fillId="0" borderId="17" xfId="53" applyFont="1" applyBorder="1" applyAlignment="1">
      <alignment horizontal="left" vertical="top" wrapText="1"/>
      <protection/>
    </xf>
    <xf numFmtId="0" fontId="13" fillId="0" borderId="12" xfId="53" applyFont="1" applyBorder="1" applyAlignment="1">
      <alignment horizontal="justify" wrapText="1"/>
      <protection/>
    </xf>
    <xf numFmtId="0" fontId="13" fillId="0" borderId="14" xfId="53" applyFont="1" applyBorder="1" applyAlignment="1">
      <alignment horizontal="justify" wrapText="1"/>
      <protection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justify" vertical="top" wrapText="1"/>
      <protection/>
    </xf>
    <xf numFmtId="0" fontId="8" fillId="0" borderId="14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3" xfId="53" applyFont="1" applyBorder="1" applyAlignment="1">
      <alignment horizontal="right" vertical="top" wrapText="1"/>
      <protection/>
    </xf>
    <xf numFmtId="0" fontId="8" fillId="0" borderId="0" xfId="53" applyFont="1" applyBorder="1" applyAlignment="1">
      <alignment horizontal="right" wrapText="1"/>
      <protection/>
    </xf>
    <xf numFmtId="0" fontId="8" fillId="0" borderId="13" xfId="53" applyFont="1" applyBorder="1" applyAlignment="1">
      <alignment horizontal="right" wrapText="1"/>
      <protection/>
    </xf>
    <xf numFmtId="0" fontId="13" fillId="0" borderId="10" xfId="53" applyFont="1" applyBorder="1" applyAlignment="1">
      <alignment horizontal="justify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13" fillId="0" borderId="14" xfId="53" applyFont="1" applyBorder="1" applyAlignment="1">
      <alignment horizontal="justify" vertical="top" wrapText="1"/>
      <protection/>
    </xf>
    <xf numFmtId="0" fontId="15" fillId="0" borderId="10" xfId="0" applyFont="1" applyBorder="1" applyAlignment="1">
      <alignment horizontal="justify" vertical="top" wrapText="1"/>
    </xf>
    <xf numFmtId="0" fontId="13" fillId="0" borderId="10" xfId="53" applyFont="1" applyBorder="1" applyAlignment="1">
      <alignment horizontal="justify" vertical="top" wrapText="1"/>
      <protection/>
    </xf>
    <xf numFmtId="49" fontId="8" fillId="33" borderId="12" xfId="53" applyNumberFormat="1" applyFont="1" applyFill="1" applyBorder="1" applyAlignment="1">
      <alignment vertical="top" wrapText="1"/>
      <protection/>
    </xf>
    <xf numFmtId="0" fontId="15" fillId="0" borderId="14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12" xfId="53" applyFont="1" applyBorder="1" applyAlignment="1">
      <alignment horizontal="justify" vertical="top" wrapText="1"/>
      <protection/>
    </xf>
    <xf numFmtId="0" fontId="15" fillId="0" borderId="14" xfId="0" applyFont="1" applyBorder="1" applyAlignment="1">
      <alignment horizontal="justify" vertical="top" wrapText="1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0" borderId="0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justify" vertical="top" wrapText="1"/>
      <protection/>
    </xf>
    <xf numFmtId="0" fontId="8" fillId="0" borderId="0" xfId="53" applyFont="1" applyAlignment="1">
      <alignment horizontal="left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justify" vertical="top" wrapText="1"/>
      <protection/>
    </xf>
    <xf numFmtId="0" fontId="8" fillId="0" borderId="0" xfId="53" applyFont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8" fillId="0" borderId="0" xfId="53" applyFont="1" applyAlignment="1">
      <alignment horizontal="left" wrapText="1"/>
      <protection/>
    </xf>
    <xf numFmtId="0" fontId="8" fillId="0" borderId="0" xfId="53" applyFont="1" applyAlignment="1">
      <alignment horizontal="left" vertical="top" wrapText="1"/>
      <protection/>
    </xf>
    <xf numFmtId="0" fontId="19" fillId="12" borderId="0" xfId="53" applyFont="1" applyFill="1" applyAlignment="1">
      <alignment horizontal="center" wrapText="1"/>
      <protection/>
    </xf>
    <xf numFmtId="0" fontId="12" fillId="0" borderId="0" xfId="53" applyFont="1" applyBorder="1" applyAlignment="1">
      <alignment horizontal="center"/>
      <protection/>
    </xf>
    <xf numFmtId="0" fontId="19" fillId="8" borderId="12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center" vertical="top" wrapText="1"/>
      <protection/>
    </xf>
    <xf numFmtId="49" fontId="8" fillId="33" borderId="12" xfId="53" applyNumberFormat="1" applyFont="1" applyFill="1" applyBorder="1" applyAlignment="1">
      <alignment horizontal="left" vertical="top" wrapText="1"/>
      <protection/>
    </xf>
    <xf numFmtId="49" fontId="8" fillId="33" borderId="14" xfId="53" applyNumberFormat="1" applyFont="1" applyFill="1" applyBorder="1" applyAlignment="1">
      <alignment horizontal="left" vertical="top" wrapText="1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0" fontId="13" fillId="0" borderId="10" xfId="53" applyFont="1" applyBorder="1" applyAlignment="1">
      <alignment horizontal="center" vertical="top" wrapText="1"/>
      <protection/>
    </xf>
    <xf numFmtId="0" fontId="59" fillId="0" borderId="0" xfId="53" applyFont="1" applyAlignment="1">
      <alignment horizontal="center"/>
      <protection/>
    </xf>
    <xf numFmtId="0" fontId="59" fillId="0" borderId="0" xfId="53" applyFont="1" applyBorder="1" applyAlignment="1">
      <alignment horizontal="right" wrapText="1"/>
      <protection/>
    </xf>
    <xf numFmtId="0" fontId="59" fillId="0" borderId="13" xfId="53" applyFont="1" applyBorder="1" applyAlignment="1">
      <alignment horizontal="right" wrapText="1"/>
      <protection/>
    </xf>
    <xf numFmtId="0" fontId="77" fillId="0" borderId="12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9" fillId="0" borderId="0" xfId="53" applyFont="1" applyBorder="1" applyAlignment="1">
      <alignment horizontal="center"/>
      <protection/>
    </xf>
    <xf numFmtId="0" fontId="59" fillId="0" borderId="0" xfId="53" applyFont="1" applyAlignment="1">
      <alignment horizontal="left"/>
      <protection/>
    </xf>
    <xf numFmtId="0" fontId="14" fillId="0" borderId="12" xfId="53" applyFont="1" applyBorder="1" applyAlignment="1">
      <alignment horizontal="left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0" fontId="17" fillId="0" borderId="0" xfId="53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3" fillId="0" borderId="12" xfId="53" applyFont="1" applyBorder="1" applyAlignment="1">
      <alignment horizontal="justify"/>
      <protection/>
    </xf>
    <xf numFmtId="0" fontId="13" fillId="0" borderId="10" xfId="53" applyFont="1" applyBorder="1" applyAlignment="1">
      <alignment horizontal="justify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4" xfId="53" applyFont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14" fillId="0" borderId="10" xfId="53" applyFont="1" applyBorder="1" applyAlignment="1">
      <alignment horizontal="justify" vertical="top" wrapText="1"/>
      <protection/>
    </xf>
    <xf numFmtId="0" fontId="8" fillId="0" borderId="12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2" xfId="53" applyFont="1" applyBorder="1" applyAlignment="1">
      <alignment horizontal="right" wrapText="1"/>
      <protection/>
    </xf>
    <xf numFmtId="0" fontId="8" fillId="0" borderId="10" xfId="53" applyFont="1" applyBorder="1" applyAlignment="1">
      <alignment horizontal="right" wrapText="1"/>
      <protection/>
    </xf>
    <xf numFmtId="0" fontId="8" fillId="0" borderId="12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33" borderId="12" xfId="53" applyFont="1" applyFill="1" applyBorder="1" applyAlignment="1">
      <alignment horizontal="center" wrapText="1"/>
      <protection/>
    </xf>
    <xf numFmtId="0" fontId="8" fillId="33" borderId="10" xfId="53" applyFont="1" applyFill="1" applyBorder="1" applyAlignment="1">
      <alignment horizontal="center" wrapText="1"/>
      <protection/>
    </xf>
    <xf numFmtId="1" fontId="8" fillId="0" borderId="12" xfId="53" applyNumberFormat="1" applyFont="1" applyBorder="1" applyAlignment="1">
      <alignment horizontal="center" wrapText="1"/>
      <protection/>
    </xf>
    <xf numFmtId="1" fontId="8" fillId="0" borderId="10" xfId="53" applyNumberFormat="1" applyFont="1" applyBorder="1" applyAlignment="1">
      <alignment horizontal="center" wrapText="1"/>
      <protection/>
    </xf>
    <xf numFmtId="0" fontId="8" fillId="0" borderId="12" xfId="53" applyFont="1" applyBorder="1" applyAlignment="1">
      <alignment horizontal="center" vertical="top"/>
      <protection/>
    </xf>
    <xf numFmtId="0" fontId="8" fillId="0" borderId="10" xfId="53" applyFont="1" applyBorder="1" applyAlignment="1">
      <alignment horizontal="center" vertical="top"/>
      <protection/>
    </xf>
    <xf numFmtId="0" fontId="8" fillId="33" borderId="12" xfId="53" applyFont="1" applyFill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1" fontId="8" fillId="0" borderId="12" xfId="53" applyNumberFormat="1" applyFont="1" applyBorder="1" applyAlignment="1">
      <alignment horizontal="center" vertical="top" wrapText="1"/>
      <protection/>
    </xf>
    <xf numFmtId="1" fontId="8" fillId="0" borderId="10" xfId="53" applyNumberFormat="1" applyFont="1" applyBorder="1" applyAlignment="1">
      <alignment horizontal="center" vertical="top" wrapText="1"/>
      <protection/>
    </xf>
    <xf numFmtId="49" fontId="13" fillId="33" borderId="12" xfId="53" applyNumberFormat="1" applyFont="1" applyFill="1" applyBorder="1" applyAlignment="1">
      <alignment horizontal="left" vertical="top" wrapText="1"/>
      <protection/>
    </xf>
    <xf numFmtId="49" fontId="13" fillId="33" borderId="14" xfId="53" applyNumberFormat="1" applyFont="1" applyFill="1" applyBorder="1" applyAlignment="1">
      <alignment horizontal="left" vertical="top" wrapText="1"/>
      <protection/>
    </xf>
    <xf numFmtId="0" fontId="15" fillId="33" borderId="14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13" fillId="0" borderId="12" xfId="53" applyFont="1" applyBorder="1" applyAlignment="1">
      <alignment horizontal="left" vertical="top" wrapText="1"/>
      <protection/>
    </xf>
    <xf numFmtId="0" fontId="13" fillId="0" borderId="14" xfId="53" applyFont="1" applyBorder="1" applyAlignment="1">
      <alignment horizontal="left" vertical="top" wrapText="1"/>
      <protection/>
    </xf>
    <xf numFmtId="0" fontId="15" fillId="0" borderId="1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49" fontId="6" fillId="33" borderId="14" xfId="53" applyNumberFormat="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justify" wrapText="1"/>
      <protection/>
    </xf>
    <xf numFmtId="0" fontId="6" fillId="0" borderId="10" xfId="53" applyFont="1" applyBorder="1" applyAlignment="1">
      <alignment horizontal="justify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left" vertical="top" wrapText="1"/>
      <protection/>
    </xf>
    <xf numFmtId="0" fontId="3" fillId="0" borderId="17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horizontal="justify" vertical="top" wrapText="1"/>
      <protection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right" wrapText="1"/>
      <protection/>
    </xf>
    <xf numFmtId="0" fontId="3" fillId="0" borderId="13" xfId="53" applyFont="1" applyBorder="1" applyAlignment="1">
      <alignment horizontal="right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2" fontId="8" fillId="33" borderId="12" xfId="53" applyNumberFormat="1" applyFont="1" applyFill="1" applyBorder="1" applyAlignment="1">
      <alignment vertical="top" wrapText="1"/>
      <protection/>
    </xf>
    <xf numFmtId="2" fontId="15" fillId="0" borderId="14" xfId="0" applyNumberFormat="1" applyFont="1" applyBorder="1" applyAlignment="1">
      <alignment vertical="top" wrapText="1"/>
    </xf>
    <xf numFmtId="2" fontId="15" fillId="0" borderId="10" xfId="0" applyNumberFormat="1" applyFont="1" applyBorder="1" applyAlignment="1">
      <alignment vertical="top" wrapText="1"/>
    </xf>
    <xf numFmtId="0" fontId="14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vertical="top" wrapText="1"/>
      <protection/>
    </xf>
    <xf numFmtId="0" fontId="13" fillId="0" borderId="10" xfId="53" applyFont="1" applyBorder="1" applyAlignment="1">
      <alignment horizontal="left" vertical="top" wrapText="1"/>
      <protection/>
    </xf>
    <xf numFmtId="49" fontId="13" fillId="33" borderId="10" xfId="53" applyNumberFormat="1" applyFont="1" applyFill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Alignment="1">
      <alignment horizontal="left"/>
      <protection/>
    </xf>
    <xf numFmtId="0" fontId="6" fillId="0" borderId="12" xfId="53" applyFont="1" applyBorder="1" applyAlignment="1">
      <alignment horizontal="left" vertical="top" wrapText="1"/>
      <protection/>
    </xf>
    <xf numFmtId="0" fontId="6" fillId="0" borderId="14" xfId="53" applyFont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21" xfId="53" applyFont="1" applyBorder="1" applyAlignment="1">
      <alignment horizontal="center"/>
      <protection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8" fillId="0" borderId="0" xfId="53" applyFont="1" applyAlignment="1">
      <alignment horizontal="center" wrapText="1"/>
      <protection/>
    </xf>
    <xf numFmtId="0" fontId="13" fillId="0" borderId="14" xfId="53" applyFont="1" applyBorder="1" applyAlignment="1">
      <alignment vertical="top" wrapText="1"/>
      <protection/>
    </xf>
    <xf numFmtId="0" fontId="20" fillId="0" borderId="0" xfId="53" applyFont="1" applyAlignment="1">
      <alignment horizontal="center" wrapText="1"/>
      <protection/>
    </xf>
    <xf numFmtId="0" fontId="8" fillId="33" borderId="1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7" fillId="0" borderId="0" xfId="53" applyFont="1" applyBorder="1" applyAlignment="1">
      <alignment horizontal="left" vertical="center"/>
      <protection/>
    </xf>
    <xf numFmtId="0" fontId="13" fillId="0" borderId="11" xfId="53" applyFont="1" applyBorder="1" applyAlignment="1">
      <alignment horizontal="justify" vertical="top" wrapText="1"/>
      <protection/>
    </xf>
    <xf numFmtId="0" fontId="0" fillId="0" borderId="11" xfId="0" applyBorder="1" applyAlignment="1">
      <alignment/>
    </xf>
    <xf numFmtId="1" fontId="8" fillId="0" borderId="11" xfId="53" applyNumberFormat="1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/>
      <protection/>
    </xf>
    <xf numFmtId="0" fontId="8" fillId="0" borderId="11" xfId="53" applyFont="1" applyBorder="1" applyAlignment="1">
      <alignment vertical="top" wrapText="1"/>
      <protection/>
    </xf>
    <xf numFmtId="0" fontId="8" fillId="33" borderId="11" xfId="53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3;&#1086;&#1088;&#1086;&#1096;+E22&#1077;&#1074;&#1089;&#1082;&#1072;&#1103;%20&#1086;&#1086;&#1096;%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орош+E22евская оош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Q117"/>
  <sheetViews>
    <sheetView view="pageBreakPreview" zoomScale="80" zoomScaleSheetLayoutView="80" zoomScalePageLayoutView="0" workbookViewId="0" topLeftCell="A1">
      <selection activeCell="K35" sqref="K35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1" width="13.421875" style="1" customWidth="1"/>
    <col min="12" max="12" width="13.00390625" style="1" customWidth="1"/>
    <col min="13" max="13" width="14.421875" style="1" customWidth="1"/>
    <col min="14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2" spans="1:17" ht="15.75">
      <c r="A2" s="58"/>
      <c r="B2" s="58"/>
      <c r="C2" s="361" t="s">
        <v>221</v>
      </c>
      <c r="D2" s="361"/>
      <c r="E2" s="361"/>
      <c r="F2" s="361"/>
      <c r="G2" s="361"/>
      <c r="H2" s="362"/>
      <c r="I2" s="71"/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">
        <v>204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">
        <v>223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v>44560</v>
      </c>
      <c r="P5" s="78"/>
      <c r="Q5" s="58"/>
    </row>
    <row r="6" spans="1:17" ht="36.75" customHeight="1">
      <c r="A6" s="58"/>
      <c r="B6" s="363" t="s">
        <v>78</v>
      </c>
      <c r="C6" s="363"/>
      <c r="D6" s="363"/>
      <c r="E6" s="363"/>
      <c r="F6" s="80"/>
      <c r="G6" s="365" t="s">
        <v>219</v>
      </c>
      <c r="H6" s="365"/>
      <c r="I6" s="365"/>
      <c r="J6" s="365"/>
      <c r="K6" s="365"/>
      <c r="L6" s="58"/>
      <c r="M6" s="58"/>
      <c r="N6" s="75" t="s">
        <v>71</v>
      </c>
      <c r="O6" s="71"/>
      <c r="P6" s="72"/>
      <c r="Q6" s="58"/>
    </row>
    <row r="7" spans="1:17" ht="21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364" t="s">
        <v>25</v>
      </c>
      <c r="F8" s="364"/>
      <c r="G8" s="364"/>
      <c r="H8" s="364"/>
      <c r="I8" s="364"/>
      <c r="J8" s="364"/>
      <c r="K8" s="364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303" t="s">
        <v>222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68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304" t="s">
        <v>212</v>
      </c>
      <c r="P14" s="86"/>
      <c r="Q14" s="86"/>
    </row>
    <row r="15" spans="1:17" ht="18" customHeight="1">
      <c r="A15" s="58"/>
      <c r="B15" s="269" t="s">
        <v>26</v>
      </c>
      <c r="C15" s="270"/>
      <c r="D15" s="270"/>
      <c r="E15" s="270"/>
      <c r="F15" s="270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81" t="s">
        <v>27</v>
      </c>
      <c r="F16" s="81"/>
      <c r="G16" s="81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58" t="s">
        <v>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10</v>
      </c>
      <c r="D20" s="332" t="s">
        <v>10</v>
      </c>
      <c r="E20" s="332" t="s">
        <v>10</v>
      </c>
      <c r="F20" s="332" t="s">
        <v>10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78" customHeight="1">
      <c r="A23" s="58"/>
      <c r="B23" s="287" t="s">
        <v>28</v>
      </c>
      <c r="C23" s="101" t="s">
        <v>11</v>
      </c>
      <c r="D23" s="114" t="s">
        <v>29</v>
      </c>
      <c r="E23" s="356" t="s">
        <v>32</v>
      </c>
      <c r="F23" s="100"/>
      <c r="G23" s="100"/>
      <c r="H23" s="101" t="s">
        <v>12</v>
      </c>
      <c r="I23" s="294" t="s">
        <v>13</v>
      </c>
      <c r="J23" s="91"/>
      <c r="K23" s="292" t="e">
        <f>'лозновская оош '!K23+'хорошевская оош '!K23+'антоновская  оош '!K23+'паршиковская сош '!K23+'дубравненская ООШ'!K23+'калининская  сош'!K23+'маркинская сош'!K23+#REF!+'новоцимлянская сош '!K23+'лозновская сош '!K23+'саркеловская сош '!K23+' красноярская '!K23+'Сош № 3'!K23+'Сош № 2'!K23+'лицей №1 '!K23</f>
        <v>#REF!</v>
      </c>
      <c r="L23" s="292"/>
      <c r="M23" s="292" t="e">
        <f>K23</f>
        <v>#REF!</v>
      </c>
      <c r="N23" s="292">
        <v>10</v>
      </c>
      <c r="O23" s="292">
        <v>0</v>
      </c>
      <c r="P23" s="292"/>
      <c r="Q23" s="89"/>
    </row>
    <row r="24" spans="1:17" ht="61.5" customHeight="1">
      <c r="A24" s="58"/>
      <c r="B24" s="348" t="s">
        <v>30</v>
      </c>
      <c r="C24" s="351" t="s">
        <v>14</v>
      </c>
      <c r="D24" s="351" t="s">
        <v>31</v>
      </c>
      <c r="E24" s="345"/>
      <c r="F24" s="107"/>
      <c r="G24" s="107"/>
      <c r="H24" s="101" t="s">
        <v>15</v>
      </c>
      <c r="I24" s="294" t="s">
        <v>13</v>
      </c>
      <c r="J24" s="91"/>
      <c r="K24" s="295"/>
      <c r="L24" s="295"/>
      <c r="M24" s="295">
        <f>K24</f>
        <v>0</v>
      </c>
      <c r="N24" s="292">
        <v>10</v>
      </c>
      <c r="O24" s="292">
        <v>0</v>
      </c>
      <c r="P24" s="292"/>
      <c r="Q24" s="89"/>
    </row>
    <row r="25" spans="1:17" ht="48" customHeight="1">
      <c r="A25" s="58"/>
      <c r="B25" s="349"/>
      <c r="C25" s="352"/>
      <c r="D25" s="352"/>
      <c r="E25" s="345"/>
      <c r="F25" s="107"/>
      <c r="G25" s="107"/>
      <c r="H25" s="101" t="s">
        <v>16</v>
      </c>
      <c r="I25" s="294" t="s">
        <v>13</v>
      </c>
      <c r="J25" s="91"/>
      <c r="K25" s="292" t="e">
        <f>(#REF!+#REF!+#REF!+#REF!+#REF!+#REF!+#REF!+#REF!+#REF!+#REF!+#REF!+#REF!+#REF!+#REF!+#REF!)/15</f>
        <v>#REF!</v>
      </c>
      <c r="L25" s="292"/>
      <c r="M25" s="292">
        <v>100</v>
      </c>
      <c r="N25" s="292">
        <v>10</v>
      </c>
      <c r="O25" s="292">
        <v>0</v>
      </c>
      <c r="P25" s="292"/>
      <c r="Q25" s="89"/>
    </row>
    <row r="26" spans="1:17" ht="60.75" customHeight="1">
      <c r="A26" s="58"/>
      <c r="B26" s="349"/>
      <c r="C26" s="352"/>
      <c r="D26" s="352"/>
      <c r="E26" s="345"/>
      <c r="F26" s="107"/>
      <c r="G26" s="107"/>
      <c r="H26" s="101" t="s">
        <v>39</v>
      </c>
      <c r="I26" s="294" t="s">
        <v>13</v>
      </c>
      <c r="J26" s="91"/>
      <c r="K26" s="295" t="e">
        <f>(#REF!+#REF!+#REF!+#REF!+#REF!+#REF!+#REF!+#REF!+#REF!+#REF!+#REF!+#REF!+#REF!+#REF!+#REF!)/15</f>
        <v>#REF!</v>
      </c>
      <c r="L26" s="295"/>
      <c r="M26" s="295" t="e">
        <f>K26</f>
        <v>#REF!</v>
      </c>
      <c r="N26" s="292">
        <v>10</v>
      </c>
      <c r="O26" s="292">
        <v>0</v>
      </c>
      <c r="P26" s="292"/>
      <c r="Q26" s="89"/>
    </row>
    <row r="27" spans="1:17" ht="79.5" customHeight="1">
      <c r="A27" s="58"/>
      <c r="B27" s="350"/>
      <c r="C27" s="346"/>
      <c r="D27" s="346"/>
      <c r="E27" s="347"/>
      <c r="F27" s="114"/>
      <c r="G27" s="114"/>
      <c r="H27" s="115" t="s">
        <v>17</v>
      </c>
      <c r="I27" s="296" t="s">
        <v>18</v>
      </c>
      <c r="J27" s="71"/>
      <c r="K27" s="293">
        <v>0</v>
      </c>
      <c r="L27" s="293"/>
      <c r="M27" s="292">
        <f>K27</f>
        <v>0</v>
      </c>
      <c r="N27" s="292">
        <v>0</v>
      </c>
      <c r="O27" s="292">
        <f>K27-M27-N27</f>
        <v>0</v>
      </c>
      <c r="P27" s="292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71" t="s">
        <v>19</v>
      </c>
      <c r="C29" s="272"/>
      <c r="D29" s="272"/>
      <c r="E29" s="272"/>
      <c r="F29" s="272"/>
      <c r="G29" s="272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80.2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10</v>
      </c>
      <c r="D31" s="332" t="s">
        <v>10</v>
      </c>
      <c r="E31" s="332" t="s">
        <v>10</v>
      </c>
      <c r="F31" s="332" t="s">
        <v>10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11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93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87" customHeight="1">
      <c r="A34" s="58"/>
      <c r="B34" s="129" t="s">
        <v>28</v>
      </c>
      <c r="C34" s="101" t="s">
        <v>11</v>
      </c>
      <c r="D34" s="187" t="s">
        <v>33</v>
      </c>
      <c r="E34" s="356" t="s">
        <v>32</v>
      </c>
      <c r="F34" s="125"/>
      <c r="G34" s="125"/>
      <c r="H34" s="297" t="s">
        <v>21</v>
      </c>
      <c r="I34" s="298" t="s">
        <v>22</v>
      </c>
      <c r="J34" s="91"/>
      <c r="K34" s="317">
        <f>'лозновская оош '!K34+'хорошевская оош '!K34+'антоновская  оош '!K34+'паршиковская сош '!K34+'калининская  сош'!K34:K35+'маркинская сош'!K34+'камышевская сош '!K35+'новоцимлянская сош '!K34+'лозновская сош '!K34+'саркеловская сош '!K34+' красноярская '!K34+'Сош № 3'!K34+'Сош № 2'!K34+'лицей №1 '!K34</f>
        <v>1624</v>
      </c>
      <c r="L34" s="299"/>
      <c r="M34" s="317">
        <f>'лозновская оош '!M34+'хорошевская оош '!M34+'антоновская  оош '!M34+'паршиковская сош '!M34+'дубравненская ООШ'!M34+'калининская  сош'!M34:M35+'маркинская сош'!M34+'камышевская сош '!M35+'новоцимлянская сош '!M34+'лозновская сош '!M34+'саркеловская сош '!M34+' красноярская '!M34+'Сош № 3'!M34+'Сош № 2'!M34+'лицей №1 '!M34</f>
        <v>1676</v>
      </c>
      <c r="N34" s="292">
        <v>10</v>
      </c>
      <c r="O34" s="292">
        <v>0</v>
      </c>
      <c r="P34" s="292"/>
      <c r="Q34" s="90"/>
    </row>
    <row r="35" spans="1:17" ht="56.25" customHeight="1">
      <c r="A35" s="58"/>
      <c r="B35" s="129" t="s">
        <v>30</v>
      </c>
      <c r="C35" s="101" t="s">
        <v>14</v>
      </c>
      <c r="D35" s="101" t="s">
        <v>31</v>
      </c>
      <c r="E35" s="347"/>
      <c r="F35" s="114"/>
      <c r="G35" s="114"/>
      <c r="H35" s="297" t="s">
        <v>21</v>
      </c>
      <c r="I35" s="298" t="s">
        <v>22</v>
      </c>
      <c r="J35" s="91"/>
      <c r="K35" s="292">
        <f>'паршиковская сош '!K35+'дубравненская ООШ'!K35+'маркинская сош'!K35+'камышевская сош '!K36+'новоцимлянская сош '!K35+'лозновская сош '!K35+'саркеловская сош '!K35+' красноярская '!K35+'Сош № 3'!K35+'Сош № 2'!K35+'Сош № 2'!K35+'лицей №1 '!K35</f>
        <v>50</v>
      </c>
      <c r="L35" s="292"/>
      <c r="M35" s="292">
        <f>'паршиковская сош '!M35+'дубравненская ООШ'!M35+'маркинская сош'!M35+'камышевская сош '!M36+'новоцимлянская сош '!M35+'лозновская сош '!M35+'саркеловская сош '!M35+' красноярская '!M35+'Сош № 3'!M35+'Сош № 2'!M35+'лицей №1 '!M35</f>
        <v>43</v>
      </c>
      <c r="N35" s="292">
        <v>10</v>
      </c>
      <c r="O35" s="292">
        <v>0</v>
      </c>
      <c r="P35" s="292"/>
      <c r="Q35" s="90"/>
    </row>
    <row r="36" spans="1:17" ht="15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5.75">
      <c r="A37" s="58"/>
      <c r="B37" s="58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8.75">
      <c r="A38" s="58"/>
      <c r="B38" s="70"/>
      <c r="C38" s="73" t="s">
        <v>5</v>
      </c>
      <c r="D38" s="268">
        <v>2</v>
      </c>
      <c r="E38" s="58"/>
      <c r="F38" s="58"/>
      <c r="G38" s="58"/>
      <c r="H38" s="58"/>
      <c r="I38" s="58"/>
      <c r="J38" s="58"/>
      <c r="K38" s="58"/>
      <c r="L38" s="58"/>
      <c r="M38" s="72"/>
      <c r="N38" s="72"/>
      <c r="O38" s="58"/>
      <c r="P38" s="58"/>
      <c r="Q38" s="72"/>
    </row>
    <row r="39" spans="1:17" ht="28.5" customHeight="1">
      <c r="A39" s="58"/>
      <c r="B39" s="85" t="s">
        <v>92</v>
      </c>
      <c r="C39" s="58"/>
      <c r="D39" s="58"/>
      <c r="E39" s="58"/>
      <c r="F39" s="58"/>
      <c r="G39" s="58"/>
      <c r="H39" s="58"/>
      <c r="I39" s="58"/>
      <c r="J39" s="58"/>
      <c r="K39" s="58"/>
      <c r="L39" s="340" t="s">
        <v>72</v>
      </c>
      <c r="M39" s="340"/>
      <c r="N39" s="341"/>
      <c r="O39" s="367" t="s">
        <v>216</v>
      </c>
      <c r="P39" s="366"/>
      <c r="Q39" s="86"/>
    </row>
    <row r="40" spans="1:17" ht="15.75" customHeight="1">
      <c r="A40" s="58"/>
      <c r="B40" s="273" t="s">
        <v>34</v>
      </c>
      <c r="C40" s="274"/>
      <c r="D40" s="274"/>
      <c r="E40" s="274"/>
      <c r="F40" s="274"/>
      <c r="G40" s="266"/>
      <c r="H40" s="266"/>
      <c r="I40" s="58"/>
      <c r="J40" s="58"/>
      <c r="K40" s="58"/>
      <c r="L40" s="340"/>
      <c r="M40" s="340"/>
      <c r="N40" s="341"/>
      <c r="O40" s="368"/>
      <c r="P40" s="366"/>
      <c r="Q40" s="134"/>
    </row>
    <row r="41" spans="1:17" ht="15.75">
      <c r="A41" s="58"/>
      <c r="B41" s="81" t="s">
        <v>93</v>
      </c>
      <c r="C41" s="58"/>
      <c r="D41" s="58"/>
      <c r="E41" s="81" t="s">
        <v>27</v>
      </c>
      <c r="F41" s="81"/>
      <c r="G41" s="81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20.25" customHeight="1">
      <c r="A42" s="58"/>
      <c r="B42" s="357" t="s">
        <v>80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</row>
    <row r="43" spans="1:17" ht="24" customHeight="1">
      <c r="A43" s="58"/>
      <c r="B43" s="58" t="s">
        <v>94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72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10</v>
      </c>
      <c r="D45" s="332" t="s">
        <v>10</v>
      </c>
      <c r="E45" s="332" t="s">
        <v>10</v>
      </c>
      <c r="F45" s="332" t="s">
        <v>10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6" customHeight="1">
      <c r="A48" s="58"/>
      <c r="B48" s="287" t="s">
        <v>43</v>
      </c>
      <c r="C48" s="101" t="s">
        <v>11</v>
      </c>
      <c r="D48" s="114" t="s">
        <v>29</v>
      </c>
      <c r="E48" s="356" t="s">
        <v>32</v>
      </c>
      <c r="F48" s="125"/>
      <c r="G48" s="125"/>
      <c r="H48" s="101" t="s">
        <v>12</v>
      </c>
      <c r="I48" s="294" t="s">
        <v>13</v>
      </c>
      <c r="J48" s="91"/>
      <c r="K48" s="292" t="e">
        <f>(#REF!+#REF!+#REF!+#REF!+#REF!+#REF!+#REF!+#REF!+#REF!+#REF!+#REF!+#REF!+#REF!+#REF!+#REF!+#REF!)/16</f>
        <v>#REF!</v>
      </c>
      <c r="L48" s="292"/>
      <c r="M48" s="292" t="e">
        <f>K48</f>
        <v>#REF!</v>
      </c>
      <c r="N48" s="292">
        <v>10</v>
      </c>
      <c r="O48" s="292">
        <v>0</v>
      </c>
      <c r="P48" s="292"/>
      <c r="Q48" s="135"/>
    </row>
    <row r="49" spans="1:17" ht="72">
      <c r="A49" s="58"/>
      <c r="B49" s="290" t="s">
        <v>44</v>
      </c>
      <c r="C49" s="288" t="s">
        <v>14</v>
      </c>
      <c r="D49" s="288" t="s">
        <v>31</v>
      </c>
      <c r="E49" s="345"/>
      <c r="F49" s="107"/>
      <c r="G49" s="107"/>
      <c r="H49" s="101" t="s">
        <v>15</v>
      </c>
      <c r="I49" s="294" t="s">
        <v>13</v>
      </c>
      <c r="J49" s="91"/>
      <c r="K49" s="295" t="e">
        <f>(#REF!+#REF!+#REF!+#REF!+#REF!+#REF!+#REF!+#REF!+#REF!+#REF!+#REF!+#REF!+#REF!+#REF!+#REF!+#REF!)/16</f>
        <v>#REF!</v>
      </c>
      <c r="L49" s="295"/>
      <c r="M49" s="295" t="e">
        <f>K49</f>
        <v>#REF!</v>
      </c>
      <c r="N49" s="292">
        <v>10</v>
      </c>
      <c r="O49" s="292">
        <v>0</v>
      </c>
      <c r="P49" s="292"/>
      <c r="Q49" s="135"/>
    </row>
    <row r="50" spans="1:17" ht="36">
      <c r="A50" s="58"/>
      <c r="B50" s="348" t="s">
        <v>35</v>
      </c>
      <c r="C50" s="351" t="s">
        <v>11</v>
      </c>
      <c r="D50" s="351" t="s">
        <v>37</v>
      </c>
      <c r="E50" s="345"/>
      <c r="F50" s="107"/>
      <c r="G50" s="107"/>
      <c r="H50" s="101" t="s">
        <v>16</v>
      </c>
      <c r="I50" s="294" t="s">
        <v>13</v>
      </c>
      <c r="J50" s="91"/>
      <c r="K50" s="295" t="e">
        <f>(#REF!+#REF!+#REF!+#REF!+#REF!+#REF!+#REF!+#REF!+#REF!+#REF!+#REF!+#REF!+#REF!+#REF!+#REF!+#REF!)/16</f>
        <v>#REF!</v>
      </c>
      <c r="L50" s="295"/>
      <c r="M50" s="295" t="e">
        <f>K50</f>
        <v>#REF!</v>
      </c>
      <c r="N50" s="292">
        <v>10</v>
      </c>
      <c r="O50" s="292">
        <v>0</v>
      </c>
      <c r="P50" s="292"/>
      <c r="Q50" s="135"/>
    </row>
    <row r="51" spans="1:17" ht="60">
      <c r="A51" s="58"/>
      <c r="B51" s="349"/>
      <c r="C51" s="352"/>
      <c r="D51" s="352"/>
      <c r="E51" s="345"/>
      <c r="F51" s="107"/>
      <c r="G51" s="107"/>
      <c r="H51" s="101" t="s">
        <v>39</v>
      </c>
      <c r="I51" s="294" t="s">
        <v>13</v>
      </c>
      <c r="J51" s="91"/>
      <c r="K51" s="292" t="e">
        <f>(#REF!+#REF!+#REF!+#REF!+#REF!+#REF!+#REF!+#REF!+#REF!+#REF!+#REF!+#REF!+#REF!+#REF!+#REF!+#REF!)/16</f>
        <v>#REF!</v>
      </c>
      <c r="L51" s="292"/>
      <c r="M51" s="292" t="e">
        <f>K51</f>
        <v>#REF!</v>
      </c>
      <c r="N51" s="292">
        <v>10</v>
      </c>
      <c r="O51" s="292">
        <v>0</v>
      </c>
      <c r="P51" s="292"/>
      <c r="Q51" s="135"/>
    </row>
    <row r="52" spans="1:17" ht="96">
      <c r="A52" s="58"/>
      <c r="B52" s="350"/>
      <c r="C52" s="346"/>
      <c r="D52" s="346"/>
      <c r="E52" s="347"/>
      <c r="F52" s="114"/>
      <c r="G52" s="114"/>
      <c r="H52" s="115" t="s">
        <v>17</v>
      </c>
      <c r="I52" s="296" t="s">
        <v>18</v>
      </c>
      <c r="J52" s="71"/>
      <c r="K52" s="293">
        <v>0</v>
      </c>
      <c r="L52" s="293"/>
      <c r="M52" s="292">
        <f>K52</f>
        <v>0</v>
      </c>
      <c r="N52" s="292">
        <v>0</v>
      </c>
      <c r="O52" s="292">
        <f>K52-M52-N52</f>
        <v>0</v>
      </c>
      <c r="P52" s="292"/>
      <c r="Q52" s="143"/>
    </row>
    <row r="53" spans="1:17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66" t="s">
        <v>19</v>
      </c>
      <c r="C54" s="275"/>
      <c r="D54" s="275"/>
      <c r="E54" s="275"/>
      <c r="F54" s="275"/>
      <c r="G54" s="275"/>
      <c r="H54" s="118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50.25" customHeight="1">
      <c r="A56" s="58"/>
      <c r="B56" s="323"/>
      <c r="C56" s="332" t="s">
        <v>10</v>
      </c>
      <c r="D56" s="332" t="s">
        <v>10</v>
      </c>
      <c r="E56" s="332" t="s">
        <v>10</v>
      </c>
      <c r="F56" s="332" t="s">
        <v>10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36" customHeight="1">
      <c r="A59" s="58"/>
      <c r="B59" s="129" t="s">
        <v>43</v>
      </c>
      <c r="C59" s="101" t="s">
        <v>11</v>
      </c>
      <c r="D59" s="187" t="s">
        <v>33</v>
      </c>
      <c r="E59" s="356" t="s">
        <v>32</v>
      </c>
      <c r="F59" s="100"/>
      <c r="G59" s="100"/>
      <c r="H59" s="126" t="s">
        <v>21</v>
      </c>
      <c r="I59" s="127" t="s">
        <v>22</v>
      </c>
      <c r="J59" s="91"/>
      <c r="K59" s="320">
        <f>'лозновская оош '!K58+'хорошевская оош '!K58+'антоновская  оош '!K59+'паршиковская сош '!K59+'дубравненская ООШ'!K59+'калининская  сош'!K59:K60+'маркинская сош'!K59+'камышевская сош '!K60+'новоцимлянская сош '!K59+'лозновская сош '!K59+'саркеловская сош '!K59+' красноярская '!K59+'Сош № 3'!K59+'Сош № 2'!K59+'лицей №1 '!K59</f>
        <v>1793</v>
      </c>
      <c r="L59" s="320"/>
      <c r="M59" s="320" t="e">
        <f>'лозновская оош '!M58+'[1]хорош+E22евская оош '!M58+'антоновская  оош '!M59+'паршиковская сош '!M59+'дубравненская ООШ'!M59+'калининская  сош'!M59:M60+'маркинская сош'!M59+'камышевская сош '!M60+'новоцимлянская сош '!M59+'лозновская сош '!M59+'саркеловская сош '!M59+' красноярская '!M59+'Сош № 3'!M59+'Сош № 2'!M59</f>
        <v>#REF!</v>
      </c>
      <c r="N59" s="90">
        <v>10</v>
      </c>
      <c r="O59" s="90">
        <v>0</v>
      </c>
      <c r="P59" s="90"/>
      <c r="Q59" s="90"/>
    </row>
    <row r="60" spans="1:17" ht="48">
      <c r="A60" s="58"/>
      <c r="B60" s="129" t="s">
        <v>44</v>
      </c>
      <c r="C60" s="101" t="s">
        <v>14</v>
      </c>
      <c r="D60" s="101" t="s">
        <v>31</v>
      </c>
      <c r="E60" s="345"/>
      <c r="F60" s="107"/>
      <c r="G60" s="107"/>
      <c r="H60" s="126" t="s">
        <v>21</v>
      </c>
      <c r="I60" s="127" t="s">
        <v>22</v>
      </c>
      <c r="J60" s="91"/>
      <c r="K60" s="90">
        <f>'хорошевская оош '!K59+'паршиковская сош '!K60+'дубравненская ООШ'!K60+'маркинская сош'!K60+'камышевская сош '!K61+'новоцимлянская сош '!K60+'лозновская сош '!K60+'саркеловская сош '!K60+' красноярская '!K60+'Сош № 3'!K60+'Сош № 2'!K60</f>
        <v>23</v>
      </c>
      <c r="L60" s="90"/>
      <c r="M60" s="90">
        <f>'хорошевская оош '!M59+'паршиковская сош '!M60+'дубравненская ООШ'!M60+'маркинская сош'!M60+'камышевская сош '!M61+'новоцимлянская сош '!M60+'лозновская сош '!M60+'саркеловская сош '!M60+' красноярская '!M60+'Сош № 3'!M60+'Сош № 2'!M60</f>
        <v>23</v>
      </c>
      <c r="N60" s="90">
        <v>10</v>
      </c>
      <c r="O60" s="90">
        <v>0</v>
      </c>
      <c r="P60" s="90"/>
      <c r="Q60" s="90"/>
    </row>
    <row r="61" spans="1:17" ht="71.25" customHeight="1">
      <c r="A61" s="58"/>
      <c r="B61" s="129" t="s">
        <v>35</v>
      </c>
      <c r="C61" s="144" t="s">
        <v>11</v>
      </c>
      <c r="D61" s="144" t="s">
        <v>36</v>
      </c>
      <c r="E61" s="346"/>
      <c r="F61" s="289"/>
      <c r="G61" s="289"/>
      <c r="H61" s="145" t="s">
        <v>21</v>
      </c>
      <c r="I61" s="127" t="s">
        <v>22</v>
      </c>
      <c r="J61" s="91"/>
      <c r="K61" s="119"/>
      <c r="L61" s="119"/>
      <c r="M61" s="119"/>
      <c r="N61" s="119">
        <v>10</v>
      </c>
      <c r="O61" s="119">
        <v>0</v>
      </c>
      <c r="P61" s="119"/>
      <c r="Q61" s="119"/>
    </row>
    <row r="62" spans="1:17" ht="15.75">
      <c r="A62" s="58"/>
      <c r="B62" s="148"/>
      <c r="C62" s="149"/>
      <c r="D62" s="149"/>
      <c r="E62" s="150"/>
      <c r="F62" s="150"/>
      <c r="G62" s="150"/>
      <c r="H62" s="151"/>
      <c r="I62" s="152"/>
      <c r="J62" s="88"/>
      <c r="K62" s="154"/>
      <c r="L62" s="154"/>
      <c r="M62" s="154"/>
      <c r="N62" s="154"/>
      <c r="O62" s="154"/>
      <c r="P62" s="154"/>
      <c r="Q62" s="89"/>
    </row>
    <row r="63" spans="1:17" ht="18.75">
      <c r="A63" s="58"/>
      <c r="B63" s="70"/>
      <c r="C63" s="73" t="s">
        <v>5</v>
      </c>
      <c r="D63" s="268">
        <v>3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15.75" customHeight="1">
      <c r="A64" s="58"/>
      <c r="B64" s="85" t="s">
        <v>6</v>
      </c>
      <c r="C64" s="58"/>
      <c r="D64" s="58"/>
      <c r="E64" s="58"/>
      <c r="F64" s="58"/>
      <c r="G64" s="58"/>
      <c r="H64" s="58"/>
      <c r="I64" s="58"/>
      <c r="J64" s="58"/>
      <c r="K64" s="58"/>
      <c r="L64" s="340" t="s">
        <v>72</v>
      </c>
      <c r="M64" s="340"/>
      <c r="N64" s="341"/>
      <c r="O64" s="353" t="s">
        <v>217</v>
      </c>
      <c r="P64" s="155"/>
      <c r="Q64" s="86"/>
    </row>
    <row r="65" spans="1:17" ht="33" customHeight="1">
      <c r="A65" s="58"/>
      <c r="B65" s="276" t="s">
        <v>38</v>
      </c>
      <c r="C65" s="277"/>
      <c r="D65" s="277"/>
      <c r="E65" s="277"/>
      <c r="F65" s="277"/>
      <c r="G65" s="264"/>
      <c r="H65" s="264"/>
      <c r="I65" s="58"/>
      <c r="J65" s="58"/>
      <c r="K65" s="58"/>
      <c r="L65" s="340"/>
      <c r="M65" s="340"/>
      <c r="N65" s="341"/>
      <c r="O65" s="354"/>
      <c r="P65" s="155"/>
      <c r="Q65" s="70"/>
    </row>
    <row r="66" spans="1:17" ht="15.75">
      <c r="A66" s="58"/>
      <c r="B66" s="81" t="s">
        <v>93</v>
      </c>
      <c r="C66" s="58"/>
      <c r="D66" s="58"/>
      <c r="E66" s="81" t="s">
        <v>27</v>
      </c>
      <c r="F66" s="81"/>
      <c r="G66" s="81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ht="15.75">
      <c r="A67" s="58"/>
      <c r="B67" s="357" t="s">
        <v>80</v>
      </c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</row>
    <row r="68" spans="1:17" ht="15.75">
      <c r="A68" s="58"/>
      <c r="B68" s="58" t="s">
        <v>7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72"/>
    </row>
    <row r="69" spans="1:17" ht="63" customHeight="1">
      <c r="A69" s="58"/>
      <c r="B69" s="322" t="s">
        <v>81</v>
      </c>
      <c r="C69" s="325" t="s">
        <v>8</v>
      </c>
      <c r="D69" s="326"/>
      <c r="E69" s="329"/>
      <c r="F69" s="330" t="s">
        <v>99</v>
      </c>
      <c r="G69" s="331"/>
      <c r="H69" s="325" t="s">
        <v>9</v>
      </c>
      <c r="I69" s="326"/>
      <c r="J69" s="326"/>
      <c r="K69" s="326"/>
      <c r="L69" s="326"/>
      <c r="M69" s="326"/>
      <c r="N69" s="326"/>
      <c r="O69" s="326"/>
      <c r="P69" s="329"/>
      <c r="Q69" s="88"/>
    </row>
    <row r="70" spans="1:17" ht="35.25" customHeight="1">
      <c r="A70" s="58"/>
      <c r="B70" s="323"/>
      <c r="C70" s="332" t="s">
        <v>10</v>
      </c>
      <c r="D70" s="332" t="s">
        <v>10</v>
      </c>
      <c r="E70" s="332" t="s">
        <v>10</v>
      </c>
      <c r="F70" s="332" t="s">
        <v>10</v>
      </c>
      <c r="G70" s="332" t="s">
        <v>10</v>
      </c>
      <c r="H70" s="322" t="s">
        <v>82</v>
      </c>
      <c r="I70" s="325" t="s">
        <v>91</v>
      </c>
      <c r="J70" s="329"/>
      <c r="K70" s="325" t="s">
        <v>100</v>
      </c>
      <c r="L70" s="326"/>
      <c r="M70" s="329"/>
      <c r="N70" s="322" t="s">
        <v>88</v>
      </c>
      <c r="O70" s="336" t="s">
        <v>89</v>
      </c>
      <c r="P70" s="322" t="s">
        <v>90</v>
      </c>
      <c r="Q70" s="355"/>
    </row>
    <row r="71" spans="1:17" ht="109.5" customHeight="1">
      <c r="A71" s="58"/>
      <c r="B71" s="323"/>
      <c r="C71" s="333"/>
      <c r="D71" s="333"/>
      <c r="E71" s="333"/>
      <c r="F71" s="333"/>
      <c r="G71" s="333"/>
      <c r="H71" s="323"/>
      <c r="I71" s="92" t="s">
        <v>84</v>
      </c>
      <c r="J71" s="92" t="s">
        <v>73</v>
      </c>
      <c r="K71" s="156" t="s">
        <v>95</v>
      </c>
      <c r="L71" s="92" t="s">
        <v>86</v>
      </c>
      <c r="M71" s="156" t="s">
        <v>87</v>
      </c>
      <c r="N71" s="323"/>
      <c r="O71" s="337"/>
      <c r="P71" s="323"/>
      <c r="Q71" s="355"/>
    </row>
    <row r="72" spans="1:17" ht="27" customHeight="1">
      <c r="A72" s="58"/>
      <c r="B72" s="96">
        <v>1</v>
      </c>
      <c r="C72" s="157">
        <v>2</v>
      </c>
      <c r="D72" s="157">
        <v>3</v>
      </c>
      <c r="E72" s="157">
        <v>4</v>
      </c>
      <c r="F72" s="157">
        <v>5</v>
      </c>
      <c r="G72" s="157">
        <v>6</v>
      </c>
      <c r="H72" s="96">
        <v>7</v>
      </c>
      <c r="I72" s="96">
        <v>8</v>
      </c>
      <c r="J72" s="96">
        <v>9</v>
      </c>
      <c r="K72" s="96">
        <v>10</v>
      </c>
      <c r="L72" s="96">
        <v>11</v>
      </c>
      <c r="M72" s="96">
        <v>12</v>
      </c>
      <c r="N72" s="96">
        <v>13</v>
      </c>
      <c r="O72" s="96">
        <v>14</v>
      </c>
      <c r="P72" s="96">
        <v>15</v>
      </c>
      <c r="Q72" s="89"/>
    </row>
    <row r="73" spans="1:17" ht="84">
      <c r="A73" s="58"/>
      <c r="B73" s="287" t="s">
        <v>40</v>
      </c>
      <c r="C73" s="101" t="s">
        <v>11</v>
      </c>
      <c r="D73" s="114" t="s">
        <v>29</v>
      </c>
      <c r="E73" s="345" t="s">
        <v>32</v>
      </c>
      <c r="F73" s="107"/>
      <c r="G73" s="107"/>
      <c r="H73" s="101" t="s">
        <v>12</v>
      </c>
      <c r="I73" s="300" t="s">
        <v>13</v>
      </c>
      <c r="J73" s="159"/>
      <c r="K73" s="292" t="e">
        <f>(#REF!+#REF!+#REF!+#REF!+#REF!+#REF!+#REF!+#REF!+#REF!+#REF!+#REF!+#REF!)/12</f>
        <v>#REF!</v>
      </c>
      <c r="L73" s="292"/>
      <c r="M73" s="292" t="e">
        <f>K73</f>
        <v>#REF!</v>
      </c>
      <c r="N73" s="292">
        <v>10</v>
      </c>
      <c r="O73" s="292">
        <v>0</v>
      </c>
      <c r="P73" s="292"/>
      <c r="Q73" s="89"/>
    </row>
    <row r="74" spans="1:17" ht="72">
      <c r="A74" s="58"/>
      <c r="B74" s="290" t="s">
        <v>46</v>
      </c>
      <c r="C74" s="288" t="s">
        <v>14</v>
      </c>
      <c r="D74" s="288" t="s">
        <v>31</v>
      </c>
      <c r="E74" s="345"/>
      <c r="F74" s="107"/>
      <c r="G74" s="107"/>
      <c r="H74" s="101" t="s">
        <v>15</v>
      </c>
      <c r="I74" s="294" t="s">
        <v>13</v>
      </c>
      <c r="J74" s="91"/>
      <c r="K74" s="295" t="e">
        <f>(#REF!+#REF!+#REF!+#REF!+#REF!+#REF!+#REF!+#REF!+#REF!+#REF!+#REF!+#REF!)/16</f>
        <v>#REF!</v>
      </c>
      <c r="L74" s="295"/>
      <c r="M74" s="295" t="e">
        <f>K74</f>
        <v>#REF!</v>
      </c>
      <c r="N74" s="292">
        <v>10</v>
      </c>
      <c r="O74" s="292">
        <v>0</v>
      </c>
      <c r="P74" s="292"/>
      <c r="Q74" s="89"/>
    </row>
    <row r="75" spans="1:17" ht="36">
      <c r="A75" s="58"/>
      <c r="B75" s="348" t="s">
        <v>42</v>
      </c>
      <c r="C75" s="351" t="s">
        <v>11</v>
      </c>
      <c r="D75" s="351" t="s">
        <v>37</v>
      </c>
      <c r="E75" s="345"/>
      <c r="F75" s="107"/>
      <c r="G75" s="107"/>
      <c r="H75" s="101" t="s">
        <v>16</v>
      </c>
      <c r="I75" s="294" t="s">
        <v>13</v>
      </c>
      <c r="J75" s="91"/>
      <c r="K75" s="295" t="e">
        <f>(#REF!+#REF!+#REF!+#REF!+#REF!+#REF!+#REF!+#REF!+#REF!+#REF!+#REF!+#REF!)/16</f>
        <v>#REF!</v>
      </c>
      <c r="L75" s="295"/>
      <c r="M75" s="295" t="e">
        <f>K75</f>
        <v>#REF!</v>
      </c>
      <c r="N75" s="292">
        <v>10</v>
      </c>
      <c r="O75" s="292">
        <v>0</v>
      </c>
      <c r="P75" s="292"/>
      <c r="Q75" s="89"/>
    </row>
    <row r="76" spans="1:17" ht="60">
      <c r="A76" s="58"/>
      <c r="B76" s="349"/>
      <c r="C76" s="352"/>
      <c r="D76" s="352"/>
      <c r="E76" s="345"/>
      <c r="F76" s="107"/>
      <c r="G76" s="107"/>
      <c r="H76" s="101" t="s">
        <v>39</v>
      </c>
      <c r="I76" s="294" t="s">
        <v>13</v>
      </c>
      <c r="J76" s="91"/>
      <c r="K76" s="292" t="e">
        <f>(#REF!+#REF!+#REF!+#REF!+#REF!+#REF!+#REF!+#REF!+#REF!+#REF!+#REF!+#REF!)/12</f>
        <v>#REF!</v>
      </c>
      <c r="L76" s="292"/>
      <c r="M76" s="292" t="e">
        <f>K76</f>
        <v>#REF!</v>
      </c>
      <c r="N76" s="292">
        <v>10</v>
      </c>
      <c r="O76" s="292">
        <v>0</v>
      </c>
      <c r="P76" s="292"/>
      <c r="Q76" s="89"/>
    </row>
    <row r="77" spans="1:17" ht="96">
      <c r="A77" s="58"/>
      <c r="B77" s="350"/>
      <c r="C77" s="346"/>
      <c r="D77" s="346"/>
      <c r="E77" s="347"/>
      <c r="F77" s="114"/>
      <c r="G77" s="114"/>
      <c r="H77" s="115" t="s">
        <v>17</v>
      </c>
      <c r="I77" s="296" t="s">
        <v>18</v>
      </c>
      <c r="J77" s="71"/>
      <c r="K77" s="293">
        <v>0</v>
      </c>
      <c r="L77" s="293"/>
      <c r="M77" s="292">
        <f>K77</f>
        <v>0</v>
      </c>
      <c r="N77" s="292">
        <v>0</v>
      </c>
      <c r="O77" s="292">
        <f>K77-M77-N77</f>
        <v>0</v>
      </c>
      <c r="P77" s="292"/>
      <c r="Q77" s="72"/>
    </row>
    <row r="78" spans="1:17" ht="15.75">
      <c r="A78" s="58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</row>
    <row r="79" spans="1:17" ht="24" customHeight="1">
      <c r="A79" s="58"/>
      <c r="B79" s="264" t="s">
        <v>19</v>
      </c>
      <c r="C79" s="263"/>
      <c r="D79" s="263"/>
      <c r="E79" s="263"/>
      <c r="F79" s="263"/>
      <c r="G79" s="263"/>
      <c r="H79" s="118"/>
      <c r="I79" s="118"/>
      <c r="J79" s="118"/>
      <c r="K79" s="118"/>
      <c r="L79" s="118"/>
      <c r="M79" s="118"/>
      <c r="N79" s="118"/>
      <c r="O79" s="118"/>
      <c r="P79" s="118"/>
      <c r="Q79" s="58"/>
    </row>
    <row r="80" spans="1:17" ht="63.75" customHeight="1">
      <c r="A80" s="58"/>
      <c r="B80" s="322" t="s">
        <v>81</v>
      </c>
      <c r="C80" s="325" t="s">
        <v>8</v>
      </c>
      <c r="D80" s="326"/>
      <c r="E80" s="329"/>
      <c r="F80" s="330" t="s">
        <v>99</v>
      </c>
      <c r="G80" s="331"/>
      <c r="H80" s="325" t="s">
        <v>20</v>
      </c>
      <c r="I80" s="326"/>
      <c r="J80" s="326"/>
      <c r="K80" s="326"/>
      <c r="L80" s="326"/>
      <c r="M80" s="326"/>
      <c r="N80" s="326"/>
      <c r="O80" s="326"/>
      <c r="P80" s="326"/>
      <c r="Q80" s="322" t="s">
        <v>76</v>
      </c>
    </row>
    <row r="81" spans="1:17" ht="37.5" customHeight="1">
      <c r="A81" s="58"/>
      <c r="B81" s="323"/>
      <c r="C81" s="332" t="s">
        <v>10</v>
      </c>
      <c r="D81" s="332" t="s">
        <v>10</v>
      </c>
      <c r="E81" s="332" t="s">
        <v>10</v>
      </c>
      <c r="F81" s="332" t="s">
        <v>10</v>
      </c>
      <c r="G81" s="332" t="s">
        <v>10</v>
      </c>
      <c r="H81" s="322" t="s">
        <v>82</v>
      </c>
      <c r="I81" s="325" t="s">
        <v>91</v>
      </c>
      <c r="J81" s="329"/>
      <c r="K81" s="325" t="s">
        <v>100</v>
      </c>
      <c r="L81" s="326"/>
      <c r="M81" s="329"/>
      <c r="N81" s="322" t="s">
        <v>88</v>
      </c>
      <c r="O81" s="336" t="s">
        <v>89</v>
      </c>
      <c r="P81" s="334" t="s">
        <v>90</v>
      </c>
      <c r="Q81" s="323"/>
    </row>
    <row r="82" spans="1:17" ht="94.5">
      <c r="A82" s="58"/>
      <c r="B82" s="323"/>
      <c r="C82" s="333"/>
      <c r="D82" s="333"/>
      <c r="E82" s="333"/>
      <c r="F82" s="333"/>
      <c r="G82" s="333"/>
      <c r="H82" s="323"/>
      <c r="I82" s="92" t="s">
        <v>84</v>
      </c>
      <c r="J82" s="92" t="s">
        <v>73</v>
      </c>
      <c r="K82" s="156" t="s">
        <v>95</v>
      </c>
      <c r="L82" s="92" t="s">
        <v>86</v>
      </c>
      <c r="M82" s="156" t="s">
        <v>87</v>
      </c>
      <c r="N82" s="323"/>
      <c r="O82" s="337"/>
      <c r="P82" s="335"/>
      <c r="Q82" s="323"/>
    </row>
    <row r="83" spans="1:17" ht="15.75">
      <c r="A83" s="58"/>
      <c r="B83" s="96">
        <v>1</v>
      </c>
      <c r="C83" s="157">
        <v>2</v>
      </c>
      <c r="D83" s="157">
        <v>3</v>
      </c>
      <c r="E83" s="157">
        <v>4</v>
      </c>
      <c r="F83" s="157">
        <v>5</v>
      </c>
      <c r="G83" s="157">
        <v>6</v>
      </c>
      <c r="H83" s="96">
        <v>7</v>
      </c>
      <c r="I83" s="96">
        <v>8</v>
      </c>
      <c r="J83" s="96">
        <v>9</v>
      </c>
      <c r="K83" s="96">
        <v>10</v>
      </c>
      <c r="L83" s="96">
        <v>11</v>
      </c>
      <c r="M83" s="96">
        <v>12</v>
      </c>
      <c r="N83" s="96">
        <v>13</v>
      </c>
      <c r="O83" s="96">
        <v>14</v>
      </c>
      <c r="P83" s="96">
        <v>15</v>
      </c>
      <c r="Q83" s="96">
        <v>16</v>
      </c>
    </row>
    <row r="84" spans="1:17" ht="84">
      <c r="A84" s="58"/>
      <c r="B84" s="291" t="s">
        <v>47</v>
      </c>
      <c r="C84" s="101" t="s">
        <v>11</v>
      </c>
      <c r="D84" s="187" t="s">
        <v>33</v>
      </c>
      <c r="E84" s="345" t="s">
        <v>32</v>
      </c>
      <c r="F84" s="107"/>
      <c r="G84" s="107"/>
      <c r="H84" s="297" t="s">
        <v>21</v>
      </c>
      <c r="I84" s="301" t="s">
        <v>22</v>
      </c>
      <c r="J84" s="159"/>
      <c r="K84" s="321">
        <f>' всош'!K58+'паршиковская сош '!K82+'калининская  сош'!K83:K84+'маркинская сош'!K82+'камышевская сош '!K83+'новоцимлянская сош '!K82+'лозновская сош '!K82+'саркеловская сош '!K82+' красноярская '!K82+'Сош № 3'!K82+'Сош № 2'!K82</f>
        <v>233</v>
      </c>
      <c r="L84" s="321"/>
      <c r="M84" s="321">
        <f>' всош'!M58+'паршиковская сош '!M82+'калининская  сош'!M83:M84+'маркинская сош'!M82+'камышевская сош '!M83+'новоцимлянская сош '!M82+'лозновская сош '!M82+'саркеловская сош '!M82+' красноярская '!M82+'Сош № 3'!M82+'Сош № 2'!M82</f>
        <v>222</v>
      </c>
      <c r="N84" s="292">
        <v>10</v>
      </c>
      <c r="O84" s="292">
        <v>0</v>
      </c>
      <c r="P84" s="292"/>
      <c r="Q84" s="90"/>
    </row>
    <row r="85" spans="1:17" ht="62.25" customHeight="1">
      <c r="A85" s="58"/>
      <c r="B85" s="129" t="s">
        <v>41</v>
      </c>
      <c r="C85" s="101" t="s">
        <v>14</v>
      </c>
      <c r="D85" s="101" t="s">
        <v>31</v>
      </c>
      <c r="E85" s="345"/>
      <c r="F85" s="107"/>
      <c r="G85" s="107"/>
      <c r="H85" s="297" t="s">
        <v>21</v>
      </c>
      <c r="I85" s="298" t="s">
        <v>22</v>
      </c>
      <c r="J85" s="91"/>
      <c r="K85" s="292">
        <f>'маркинская сош'!K83</f>
        <v>1</v>
      </c>
      <c r="L85" s="292"/>
      <c r="M85" s="292">
        <f>'маркинская сош'!M83</f>
        <v>1</v>
      </c>
      <c r="N85" s="292">
        <v>10</v>
      </c>
      <c r="O85" s="292">
        <v>0</v>
      </c>
      <c r="P85" s="292"/>
      <c r="Q85" s="90"/>
    </row>
    <row r="86" spans="1:17" ht="121.5" customHeight="1">
      <c r="A86" s="58"/>
      <c r="B86" s="318" t="s">
        <v>42</v>
      </c>
      <c r="C86" s="319" t="s">
        <v>11</v>
      </c>
      <c r="D86" s="319" t="s">
        <v>36</v>
      </c>
      <c r="E86" s="346"/>
      <c r="F86" s="289"/>
      <c r="G86" s="289"/>
      <c r="H86" s="302" t="s">
        <v>21</v>
      </c>
      <c r="I86" s="298" t="s">
        <v>22</v>
      </c>
      <c r="J86" s="91"/>
      <c r="K86" s="299"/>
      <c r="L86" s="299"/>
      <c r="M86" s="299"/>
      <c r="N86" s="299">
        <v>10</v>
      </c>
      <c r="O86" s="299">
        <v>0</v>
      </c>
      <c r="P86" s="299"/>
      <c r="Q86" s="119"/>
    </row>
    <row r="87" spans="1:17" ht="15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ht="15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>
        <f>K34+K35+K59+K60+K61+K84+K85+K86</f>
        <v>3724</v>
      </c>
      <c r="L88" s="58"/>
      <c r="M88" s="58" t="e">
        <f>M34+M35+M59+M60+M61+M84+M85+M86</f>
        <v>#REF!</v>
      </c>
      <c r="N88" s="181" t="e">
        <f>K88/M88*100</f>
        <v>#REF!</v>
      </c>
      <c r="O88" s="58"/>
      <c r="P88" s="58"/>
      <c r="Q88" s="58"/>
    </row>
    <row r="89" spans="1:17" ht="15.75">
      <c r="A89" s="58"/>
      <c r="B89" s="327" t="s">
        <v>101</v>
      </c>
      <c r="C89" s="327"/>
      <c r="D89" s="171"/>
      <c r="E89" s="171" t="s">
        <v>23</v>
      </c>
      <c r="F89" s="171"/>
      <c r="G89" s="171" t="s">
        <v>103</v>
      </c>
      <c r="H89" s="327" t="s">
        <v>105</v>
      </c>
      <c r="I89" s="327"/>
      <c r="J89" s="171"/>
      <c r="K89" s="58"/>
      <c r="L89" s="58"/>
      <c r="M89" s="58"/>
      <c r="N89" s="58"/>
      <c r="O89" s="58"/>
      <c r="P89" s="58"/>
      <c r="Q89" s="58"/>
    </row>
    <row r="90" spans="1:17" ht="15.75">
      <c r="A90" s="58"/>
      <c r="B90" s="172" t="str">
        <f>D4</f>
        <v>" 30 "  ДЕКАБРЯ   2021г</v>
      </c>
      <c r="C90" s="171"/>
      <c r="D90" s="171"/>
      <c r="E90" s="173" t="s">
        <v>102</v>
      </c>
      <c r="F90" s="173"/>
      <c r="G90" s="173" t="s">
        <v>24</v>
      </c>
      <c r="H90" s="328" t="s">
        <v>104</v>
      </c>
      <c r="I90" s="328"/>
      <c r="J90" s="171"/>
      <c r="K90" s="58"/>
      <c r="L90" s="58"/>
      <c r="M90" s="58"/>
      <c r="N90" s="58"/>
      <c r="O90" s="58"/>
      <c r="P90" s="58"/>
      <c r="Q90" s="58"/>
    </row>
    <row r="91" spans="1:17" ht="15.75">
      <c r="A91" s="58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58"/>
    </row>
    <row r="92" spans="2:16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3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6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4"/>
      <c r="O95" s="4"/>
      <c r="P95" s="4"/>
    </row>
    <row r="96" spans="2:13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7"/>
      <c r="O97" s="17"/>
      <c r="P97" s="17"/>
    </row>
    <row r="98" spans="2:16" ht="83.2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8"/>
      <c r="O98" s="18"/>
      <c r="P98" s="18"/>
    </row>
    <row r="99" spans="2:16" ht="61.5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8"/>
      <c r="O99" s="18"/>
      <c r="P99" s="18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"/>
      <c r="O102" s="11"/>
      <c r="P102" s="11"/>
    </row>
    <row r="103" spans="2:16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1"/>
      <c r="O103" s="11"/>
      <c r="P103" s="11"/>
    </row>
    <row r="104" spans="2:16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1"/>
      <c r="O104" s="11"/>
      <c r="P104" s="11"/>
    </row>
    <row r="105" spans="2:16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1"/>
      <c r="O105" s="11"/>
      <c r="P105" s="11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3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7"/>
      <c r="O112" s="17"/>
      <c r="P112" s="17"/>
    </row>
    <row r="113" spans="2:16" ht="29.2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7"/>
      <c r="O113" s="17"/>
      <c r="P113" s="17"/>
    </row>
    <row r="114" spans="2:16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7"/>
      <c r="O114" s="17"/>
      <c r="P114" s="17"/>
    </row>
    <row r="115" spans="2:16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1"/>
      <c r="O115" s="11"/>
      <c r="P115" s="11"/>
    </row>
    <row r="116" spans="2:16" ht="15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1"/>
      <c r="O116" s="11"/>
      <c r="P116" s="11"/>
    </row>
    <row r="117" spans="2:13" ht="15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</sheetData>
  <sheetProtection/>
  <mergeCells count="131">
    <mergeCell ref="C44:E44"/>
    <mergeCell ref="H19:P19"/>
    <mergeCell ref="P20:P21"/>
    <mergeCell ref="C19:E19"/>
    <mergeCell ref="C30:E30"/>
    <mergeCell ref="P39:P40"/>
    <mergeCell ref="E23:E27"/>
    <mergeCell ref="D37:F37"/>
    <mergeCell ref="O39:O40"/>
    <mergeCell ref="C2:H2"/>
    <mergeCell ref="H7:J7"/>
    <mergeCell ref="B8:D8"/>
    <mergeCell ref="E8:K8"/>
    <mergeCell ref="B7:G7"/>
    <mergeCell ref="B6:E6"/>
    <mergeCell ref="G6:K6"/>
    <mergeCell ref="B17:Q17"/>
    <mergeCell ref="B19:B21"/>
    <mergeCell ref="C20:C21"/>
    <mergeCell ref="D20:D21"/>
    <mergeCell ref="E20:E21"/>
    <mergeCell ref="H20:H21"/>
    <mergeCell ref="I20:J20"/>
    <mergeCell ref="N20:N21"/>
    <mergeCell ref="O20:O21"/>
    <mergeCell ref="Q20:Q21"/>
    <mergeCell ref="B24:B27"/>
    <mergeCell ref="C24:C27"/>
    <mergeCell ref="D24:D27"/>
    <mergeCell ref="E34:E35"/>
    <mergeCell ref="B42:Q42"/>
    <mergeCell ref="B30:B32"/>
    <mergeCell ref="C31:C32"/>
    <mergeCell ref="D31:D32"/>
    <mergeCell ref="E31:E32"/>
    <mergeCell ref="P31:P32"/>
    <mergeCell ref="C45:C46"/>
    <mergeCell ref="D45:D46"/>
    <mergeCell ref="E45:E46"/>
    <mergeCell ref="H45:H46"/>
    <mergeCell ref="N31:N32"/>
    <mergeCell ref="O31:O32"/>
    <mergeCell ref="H31:H32"/>
    <mergeCell ref="I31:J31"/>
    <mergeCell ref="F31:F32"/>
    <mergeCell ref="G31:G32"/>
    <mergeCell ref="Q45:Q46"/>
    <mergeCell ref="E48:E52"/>
    <mergeCell ref="I45:J45"/>
    <mergeCell ref="G56:G57"/>
    <mergeCell ref="P56:P57"/>
    <mergeCell ref="B50:B52"/>
    <mergeCell ref="C50:C52"/>
    <mergeCell ref="D50:D52"/>
    <mergeCell ref="B44:B46"/>
    <mergeCell ref="K45:M45"/>
    <mergeCell ref="Q70:Q71"/>
    <mergeCell ref="I56:J56"/>
    <mergeCell ref="K56:M56"/>
    <mergeCell ref="Q55:Q57"/>
    <mergeCell ref="E59:E61"/>
    <mergeCell ref="B67:Q67"/>
    <mergeCell ref="B55:B57"/>
    <mergeCell ref="C56:C57"/>
    <mergeCell ref="D56:D57"/>
    <mergeCell ref="E56:E57"/>
    <mergeCell ref="B69:B71"/>
    <mergeCell ref="C70:C71"/>
    <mergeCell ref="C69:E69"/>
    <mergeCell ref="N56:N57"/>
    <mergeCell ref="O56:O57"/>
    <mergeCell ref="O70:O71"/>
    <mergeCell ref="H56:H57"/>
    <mergeCell ref="L64:N65"/>
    <mergeCell ref="O64:O65"/>
    <mergeCell ref="Q80:Q82"/>
    <mergeCell ref="D81:D82"/>
    <mergeCell ref="E81:E82"/>
    <mergeCell ref="H81:H82"/>
    <mergeCell ref="I81:J81"/>
    <mergeCell ref="N70:N71"/>
    <mergeCell ref="D70:D71"/>
    <mergeCell ref="E70:E71"/>
    <mergeCell ref="H70:H71"/>
    <mergeCell ref="I70:J70"/>
    <mergeCell ref="E84:E86"/>
    <mergeCell ref="B80:B82"/>
    <mergeCell ref="C81:C82"/>
    <mergeCell ref="E73:E77"/>
    <mergeCell ref="B75:B77"/>
    <mergeCell ref="C75:C77"/>
    <mergeCell ref="D75:D77"/>
    <mergeCell ref="O45:O46"/>
    <mergeCell ref="P45:P46"/>
    <mergeCell ref="F55:G55"/>
    <mergeCell ref="F56:F57"/>
    <mergeCell ref="F19:G19"/>
    <mergeCell ref="F20:F21"/>
    <mergeCell ref="G20:G21"/>
    <mergeCell ref="K20:M20"/>
    <mergeCell ref="F30:G30"/>
    <mergeCell ref="L14:N14"/>
    <mergeCell ref="L39:N40"/>
    <mergeCell ref="H44:P44"/>
    <mergeCell ref="C55:E55"/>
    <mergeCell ref="H55:P55"/>
    <mergeCell ref="F44:G44"/>
    <mergeCell ref="F45:F46"/>
    <mergeCell ref="G45:G46"/>
    <mergeCell ref="K31:M31"/>
    <mergeCell ref="N45:N46"/>
    <mergeCell ref="P81:P82"/>
    <mergeCell ref="H80:P80"/>
    <mergeCell ref="F69:G69"/>
    <mergeCell ref="F70:F71"/>
    <mergeCell ref="G70:G71"/>
    <mergeCell ref="K70:M70"/>
    <mergeCell ref="P70:P71"/>
    <mergeCell ref="H69:P69"/>
    <mergeCell ref="N81:N82"/>
    <mergeCell ref="O81:O82"/>
    <mergeCell ref="Q30:Q32"/>
    <mergeCell ref="H30:P30"/>
    <mergeCell ref="B89:C89"/>
    <mergeCell ref="H90:I90"/>
    <mergeCell ref="H89:I89"/>
    <mergeCell ref="C80:E80"/>
    <mergeCell ref="F80:G80"/>
    <mergeCell ref="F81:F82"/>
    <mergeCell ref="G81:G82"/>
    <mergeCell ref="K81:M81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30" r:id="rId1"/>
  <rowBreaks count="2" manualBreakCount="2">
    <brk id="28" max="14" man="1"/>
    <brk id="9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5"/>
  <sheetViews>
    <sheetView view="pageBreakPreview" zoomScale="80" zoomScaleSheetLayoutView="80" zoomScalePageLayoutView="0" workbookViewId="0" topLeftCell="B1">
      <selection activeCell="D10" sqref="D10"/>
    </sheetView>
  </sheetViews>
  <sheetFormatPr defaultColWidth="8.8515625" defaultRowHeight="12.75"/>
  <cols>
    <col min="1" max="1" width="8.8515625" style="1" customWidth="1"/>
    <col min="2" max="2" width="22.57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'свод школы'!C2:H2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32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'маркинская сош'!D3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'маркинская сош'!D4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'маркинская сош'!O5</f>
        <v>44560</v>
      </c>
      <c r="P5" s="78"/>
      <c r="Q5" s="58"/>
    </row>
    <row r="6" spans="1:17" ht="44.25" customHeight="1">
      <c r="A6" s="58"/>
      <c r="B6" s="363" t="s">
        <v>78</v>
      </c>
      <c r="C6" s="363"/>
      <c r="D6" s="363"/>
      <c r="E6" s="363"/>
      <c r="F6" s="80"/>
      <c r="G6" s="369" t="s">
        <v>117</v>
      </c>
      <c r="H6" s="369"/>
      <c r="I6" s="369"/>
      <c r="J6" s="369"/>
      <c r="K6" s="369"/>
      <c r="L6" s="58"/>
      <c r="M6" s="58"/>
      <c r="N6" s="75" t="s">
        <v>71</v>
      </c>
      <c r="O6" s="71"/>
      <c r="P6" s="72"/>
      <c r="Q6" s="58"/>
    </row>
    <row r="7" spans="1:17" ht="30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68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69" t="s">
        <v>26</v>
      </c>
      <c r="C15" s="270"/>
      <c r="D15" s="270"/>
      <c r="E15" s="270"/>
      <c r="F15" s="270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81" t="s">
        <v>27</v>
      </c>
      <c r="F16" s="81"/>
      <c r="G16" s="81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58" t="s">
        <v>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156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27.75" customHeight="1">
      <c r="A23" s="58"/>
      <c r="B23" s="371" t="s">
        <v>63</v>
      </c>
      <c r="C23" s="391" t="s">
        <v>107</v>
      </c>
      <c r="D23" s="374" t="s">
        <v>171</v>
      </c>
      <c r="E23" s="356"/>
      <c r="F23" s="374" t="s">
        <v>56</v>
      </c>
      <c r="G23" s="100"/>
      <c r="H23" s="101" t="s">
        <v>12</v>
      </c>
      <c r="I23" s="102" t="s">
        <v>13</v>
      </c>
      <c r="J23" s="91"/>
      <c r="K23" s="90">
        <v>100</v>
      </c>
      <c r="L23" s="90"/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73"/>
      <c r="C24" s="393"/>
      <c r="D24" s="376"/>
      <c r="E24" s="345"/>
      <c r="F24" s="376"/>
      <c r="G24" s="107"/>
      <c r="H24" s="101" t="s">
        <v>15</v>
      </c>
      <c r="I24" s="102" t="s">
        <v>13</v>
      </c>
      <c r="J24" s="91"/>
      <c r="K24" s="109">
        <v>50</v>
      </c>
      <c r="L24" s="109"/>
      <c r="M24" s="109">
        <f>K24</f>
        <v>50</v>
      </c>
      <c r="N24" s="109">
        <f>K24*0.1</f>
        <v>5</v>
      </c>
      <c r="O24" s="90">
        <v>0</v>
      </c>
      <c r="P24" s="90"/>
      <c r="Q24" s="89"/>
    </row>
    <row r="25" spans="1:17" ht="30" customHeight="1">
      <c r="A25" s="58"/>
      <c r="B25" s="465" t="s">
        <v>64</v>
      </c>
      <c r="C25" s="468" t="s">
        <v>14</v>
      </c>
      <c r="D25" s="471" t="s">
        <v>31</v>
      </c>
      <c r="E25" s="345"/>
      <c r="F25" s="374" t="s">
        <v>172</v>
      </c>
      <c r="G25" s="107"/>
      <c r="H25" s="101" t="s">
        <v>16</v>
      </c>
      <c r="I25" s="102" t="s">
        <v>13</v>
      </c>
      <c r="J25" s="91"/>
      <c r="K25" s="90">
        <v>50</v>
      </c>
      <c r="L25" s="90"/>
      <c r="M25" s="90">
        <f>K25</f>
        <v>50</v>
      </c>
      <c r="N25" s="109">
        <f>K25*0.1</f>
        <v>5</v>
      </c>
      <c r="O25" s="90">
        <v>0</v>
      </c>
      <c r="P25" s="90"/>
      <c r="Q25" s="89"/>
    </row>
    <row r="26" spans="1:17" ht="60.75" customHeight="1">
      <c r="A26" s="58"/>
      <c r="B26" s="466"/>
      <c r="C26" s="469"/>
      <c r="D26" s="472"/>
      <c r="E26" s="345"/>
      <c r="F26" s="375"/>
      <c r="G26" s="107"/>
      <c r="H26" s="101" t="s">
        <v>39</v>
      </c>
      <c r="I26" s="102" t="s">
        <v>13</v>
      </c>
      <c r="J26" s="91"/>
      <c r="K26" s="109">
        <v>100</v>
      </c>
      <c r="L26" s="109"/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2.75" customHeight="1">
      <c r="A27" s="58"/>
      <c r="B27" s="467"/>
      <c r="C27" s="470"/>
      <c r="D27" s="473"/>
      <c r="E27" s="347"/>
      <c r="F27" s="376"/>
      <c r="G27" s="114"/>
      <c r="H27" s="115" t="s">
        <v>17</v>
      </c>
      <c r="I27" s="116" t="s">
        <v>18</v>
      </c>
      <c r="J27" s="117"/>
      <c r="K27" s="189">
        <v>0</v>
      </c>
      <c r="L27" s="189"/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31.5" customHeight="1">
      <c r="A28" s="58"/>
      <c r="B28" s="194"/>
      <c r="C28" s="195"/>
      <c r="D28" s="196"/>
      <c r="E28" s="150"/>
      <c r="F28" s="197"/>
      <c r="G28" s="150"/>
      <c r="H28" s="198"/>
      <c r="I28" s="199"/>
      <c r="J28" s="200"/>
      <c r="K28" s="169"/>
      <c r="L28" s="169"/>
      <c r="M28" s="89"/>
      <c r="N28" s="170"/>
      <c r="O28" s="89"/>
      <c r="P28" s="89"/>
      <c r="Q28" s="72"/>
    </row>
    <row r="29" spans="1:17" ht="15.75">
      <c r="A29" s="58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15.75">
      <c r="A30" s="58"/>
      <c r="B30" s="271" t="s">
        <v>19</v>
      </c>
      <c r="C30" s="272"/>
      <c r="D30" s="272"/>
      <c r="E30" s="272"/>
      <c r="F30" s="272"/>
      <c r="G30" s="272"/>
      <c r="H30" s="118"/>
      <c r="I30" s="118"/>
      <c r="J30" s="118"/>
      <c r="K30" s="118"/>
      <c r="L30" s="118"/>
      <c r="M30" s="118"/>
      <c r="N30" s="118"/>
      <c r="O30" s="118"/>
      <c r="P30" s="118"/>
      <c r="Q30" s="58"/>
    </row>
    <row r="31" spans="1:17" ht="69.75" customHeight="1">
      <c r="A31" s="58"/>
      <c r="B31" s="322" t="s">
        <v>81</v>
      </c>
      <c r="C31" s="325" t="s">
        <v>8</v>
      </c>
      <c r="D31" s="326"/>
      <c r="E31" s="329"/>
      <c r="F31" s="325" t="s">
        <v>74</v>
      </c>
      <c r="G31" s="329"/>
      <c r="H31" s="325" t="s">
        <v>20</v>
      </c>
      <c r="I31" s="326"/>
      <c r="J31" s="326"/>
      <c r="K31" s="326"/>
      <c r="L31" s="326"/>
      <c r="M31" s="326"/>
      <c r="N31" s="326"/>
      <c r="O31" s="326"/>
      <c r="P31" s="326"/>
      <c r="Q31" s="322" t="s">
        <v>76</v>
      </c>
    </row>
    <row r="32" spans="1:17" ht="35.25" customHeight="1">
      <c r="A32" s="58"/>
      <c r="B32" s="323"/>
      <c r="C32" s="332" t="s">
        <v>155</v>
      </c>
      <c r="D32" s="332" t="s">
        <v>156</v>
      </c>
      <c r="E32" s="332" t="s">
        <v>10</v>
      </c>
      <c r="F32" s="332" t="s">
        <v>165</v>
      </c>
      <c r="G32" s="332" t="s">
        <v>10</v>
      </c>
      <c r="H32" s="322" t="s">
        <v>82</v>
      </c>
      <c r="I32" s="325" t="s">
        <v>91</v>
      </c>
      <c r="J32" s="329"/>
      <c r="K32" s="343" t="s">
        <v>75</v>
      </c>
      <c r="L32" s="343"/>
      <c r="M32" s="343"/>
      <c r="N32" s="343" t="s">
        <v>88</v>
      </c>
      <c r="O32" s="360" t="s">
        <v>89</v>
      </c>
      <c r="P32" s="325" t="s">
        <v>90</v>
      </c>
      <c r="Q32" s="323"/>
    </row>
    <row r="33" spans="1:17" ht="104.25" customHeight="1">
      <c r="A33" s="58"/>
      <c r="B33" s="324"/>
      <c r="C33" s="342"/>
      <c r="D33" s="342"/>
      <c r="E33" s="342"/>
      <c r="F33" s="342"/>
      <c r="G33" s="342"/>
      <c r="H33" s="324"/>
      <c r="I33" s="91" t="s">
        <v>84</v>
      </c>
      <c r="J33" s="91" t="s">
        <v>73</v>
      </c>
      <c r="K33" s="91" t="s">
        <v>85</v>
      </c>
      <c r="L33" s="91" t="s">
        <v>86</v>
      </c>
      <c r="M33" s="91" t="s">
        <v>87</v>
      </c>
      <c r="N33" s="343"/>
      <c r="O33" s="360"/>
      <c r="P33" s="325"/>
      <c r="Q33" s="324"/>
    </row>
    <row r="34" spans="1:17" ht="22.5" customHeight="1">
      <c r="A34" s="58"/>
      <c r="B34" s="120">
        <v>1</v>
      </c>
      <c r="C34" s="94">
        <v>2</v>
      </c>
      <c r="D34" s="94">
        <v>3</v>
      </c>
      <c r="E34" s="95">
        <v>4</v>
      </c>
      <c r="F34" s="95">
        <v>5</v>
      </c>
      <c r="G34" s="95">
        <v>6</v>
      </c>
      <c r="H34" s="93">
        <v>7</v>
      </c>
      <c r="I34" s="96">
        <v>8</v>
      </c>
      <c r="J34" s="96">
        <v>9</v>
      </c>
      <c r="K34" s="96">
        <v>10</v>
      </c>
      <c r="L34" s="96">
        <v>11</v>
      </c>
      <c r="M34" s="96">
        <v>12</v>
      </c>
      <c r="N34" s="93">
        <v>13</v>
      </c>
      <c r="O34" s="93">
        <v>14</v>
      </c>
      <c r="P34" s="93">
        <v>15</v>
      </c>
      <c r="Q34" s="93">
        <v>16</v>
      </c>
    </row>
    <row r="35" spans="1:17" ht="63" customHeight="1">
      <c r="A35" s="58"/>
      <c r="B35" s="121" t="s">
        <v>63</v>
      </c>
      <c r="C35" s="179" t="s">
        <v>113</v>
      </c>
      <c r="D35" s="187" t="s">
        <v>171</v>
      </c>
      <c r="E35" s="356"/>
      <c r="F35" s="99" t="s">
        <v>66</v>
      </c>
      <c r="G35" s="125"/>
      <c r="H35" s="126" t="s">
        <v>21</v>
      </c>
      <c r="I35" s="127" t="s">
        <v>22</v>
      </c>
      <c r="J35" s="91">
        <v>792</v>
      </c>
      <c r="K35" s="128">
        <v>57</v>
      </c>
      <c r="L35" s="119"/>
      <c r="M35" s="128">
        <v>60</v>
      </c>
      <c r="N35" s="109">
        <f>K35*0.1</f>
        <v>5.7</v>
      </c>
      <c r="O35" s="90">
        <v>0</v>
      </c>
      <c r="P35" s="90"/>
      <c r="Q35" s="90"/>
    </row>
    <row r="36" spans="1:17" ht="108" customHeight="1">
      <c r="A36" s="58"/>
      <c r="B36" s="129" t="s">
        <v>64</v>
      </c>
      <c r="C36" s="179" t="s">
        <v>14</v>
      </c>
      <c r="D36" s="101" t="s">
        <v>31</v>
      </c>
      <c r="E36" s="347"/>
      <c r="F36" s="124" t="s">
        <v>173</v>
      </c>
      <c r="G36" s="114"/>
      <c r="H36" s="126" t="s">
        <v>21</v>
      </c>
      <c r="I36" s="127" t="s">
        <v>22</v>
      </c>
      <c r="J36" s="91">
        <v>792</v>
      </c>
      <c r="K36" s="189">
        <v>5</v>
      </c>
      <c r="L36" s="90"/>
      <c r="M36" s="189">
        <v>5</v>
      </c>
      <c r="N36" s="109">
        <f>K36*0.1</f>
        <v>0.5</v>
      </c>
      <c r="O36" s="90">
        <v>0</v>
      </c>
      <c r="P36" s="90"/>
      <c r="Q36" s="90"/>
    </row>
    <row r="37" spans="1:17" ht="15.75">
      <c r="A37" s="72"/>
      <c r="B37" s="132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5.75">
      <c r="A38" s="72"/>
      <c r="B38" s="133"/>
      <c r="C38" s="58"/>
      <c r="D38" s="361"/>
      <c r="E38" s="361"/>
      <c r="F38" s="361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ht="18.75">
      <c r="A39" s="72"/>
      <c r="B39" s="133"/>
      <c r="C39" s="73" t="s">
        <v>5</v>
      </c>
      <c r="D39" s="268">
        <v>2</v>
      </c>
      <c r="E39" s="58"/>
      <c r="F39" s="58"/>
      <c r="G39" s="58"/>
      <c r="H39" s="58"/>
      <c r="I39" s="58"/>
      <c r="J39" s="58"/>
      <c r="K39" s="58"/>
      <c r="L39" s="58"/>
      <c r="M39" s="72"/>
      <c r="N39" s="72"/>
      <c r="O39" s="58"/>
      <c r="P39" s="58"/>
      <c r="Q39" s="72"/>
    </row>
    <row r="40" spans="1:17" ht="28.5" customHeight="1">
      <c r="A40" s="58"/>
      <c r="B40" s="85" t="s">
        <v>92</v>
      </c>
      <c r="C40" s="58"/>
      <c r="D40" s="58"/>
      <c r="E40" s="58"/>
      <c r="F40" s="58"/>
      <c r="G40" s="58"/>
      <c r="H40" s="58"/>
      <c r="I40" s="58"/>
      <c r="J40" s="58"/>
      <c r="K40" s="58"/>
      <c r="L40" s="340" t="s">
        <v>72</v>
      </c>
      <c r="M40" s="340"/>
      <c r="N40" s="341"/>
      <c r="O40" s="387" t="s">
        <v>216</v>
      </c>
      <c r="P40" s="366"/>
      <c r="Q40" s="86"/>
    </row>
    <row r="41" spans="1:17" ht="15.75" customHeight="1">
      <c r="A41" s="58"/>
      <c r="B41" s="273" t="s">
        <v>34</v>
      </c>
      <c r="C41" s="274"/>
      <c r="D41" s="274"/>
      <c r="E41" s="274"/>
      <c r="F41" s="274"/>
      <c r="G41" s="266"/>
      <c r="H41" s="266"/>
      <c r="I41" s="58"/>
      <c r="J41" s="58"/>
      <c r="K41" s="58"/>
      <c r="L41" s="340"/>
      <c r="M41" s="340"/>
      <c r="N41" s="341"/>
      <c r="O41" s="388"/>
      <c r="P41" s="366"/>
      <c r="Q41" s="134"/>
    </row>
    <row r="42" spans="1:17" ht="15.75">
      <c r="A42" s="58"/>
      <c r="B42" s="81" t="s">
        <v>93</v>
      </c>
      <c r="C42" s="58"/>
      <c r="D42" s="58"/>
      <c r="E42" s="81" t="s">
        <v>27</v>
      </c>
      <c r="F42" s="81"/>
      <c r="G42" s="81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20.25" customHeight="1">
      <c r="A43" s="58"/>
      <c r="B43" s="357" t="s">
        <v>80</v>
      </c>
      <c r="C43" s="357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</row>
    <row r="44" spans="1:17" ht="15.75">
      <c r="A44" s="58"/>
      <c r="B44" s="58" t="s">
        <v>94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72"/>
    </row>
    <row r="45" spans="1:17" ht="67.5" customHeight="1">
      <c r="A45" s="58"/>
      <c r="B45" s="322" t="s">
        <v>81</v>
      </c>
      <c r="C45" s="325" t="s">
        <v>8</v>
      </c>
      <c r="D45" s="326"/>
      <c r="E45" s="329"/>
      <c r="F45" s="330" t="s">
        <v>74</v>
      </c>
      <c r="G45" s="331"/>
      <c r="H45" s="325" t="s">
        <v>9</v>
      </c>
      <c r="I45" s="326"/>
      <c r="J45" s="326"/>
      <c r="K45" s="326"/>
      <c r="L45" s="326"/>
      <c r="M45" s="326"/>
      <c r="N45" s="326"/>
      <c r="O45" s="326"/>
      <c r="P45" s="329"/>
      <c r="Q45" s="88"/>
    </row>
    <row r="46" spans="1:17" ht="33.75" customHeight="1">
      <c r="A46" s="58"/>
      <c r="B46" s="323"/>
      <c r="C46" s="332" t="s">
        <v>155</v>
      </c>
      <c r="D46" s="332" t="s">
        <v>174</v>
      </c>
      <c r="E46" s="332" t="s">
        <v>156</v>
      </c>
      <c r="F46" s="332" t="s">
        <v>165</v>
      </c>
      <c r="G46" s="332" t="s">
        <v>10</v>
      </c>
      <c r="H46" s="322" t="s">
        <v>82</v>
      </c>
      <c r="I46" s="325" t="s">
        <v>91</v>
      </c>
      <c r="J46" s="329"/>
      <c r="K46" s="325" t="s">
        <v>75</v>
      </c>
      <c r="L46" s="326"/>
      <c r="M46" s="329"/>
      <c r="N46" s="322" t="s">
        <v>88</v>
      </c>
      <c r="O46" s="336" t="s">
        <v>96</v>
      </c>
      <c r="P46" s="322" t="s">
        <v>90</v>
      </c>
      <c r="Q46" s="358"/>
    </row>
    <row r="47" spans="1:17" ht="94.5">
      <c r="A47" s="58"/>
      <c r="B47" s="324"/>
      <c r="C47" s="342"/>
      <c r="D47" s="342"/>
      <c r="E47" s="342"/>
      <c r="F47" s="342"/>
      <c r="G47" s="342"/>
      <c r="H47" s="324"/>
      <c r="I47" s="91" t="s">
        <v>84</v>
      </c>
      <c r="J47" s="91" t="s">
        <v>73</v>
      </c>
      <c r="K47" s="92" t="s">
        <v>85</v>
      </c>
      <c r="L47" s="92" t="s">
        <v>86</v>
      </c>
      <c r="M47" s="92" t="s">
        <v>87</v>
      </c>
      <c r="N47" s="324"/>
      <c r="O47" s="344"/>
      <c r="P47" s="324"/>
      <c r="Q47" s="358"/>
    </row>
    <row r="48" spans="1:17" ht="15.75">
      <c r="A48" s="58"/>
      <c r="B48" s="96">
        <v>1</v>
      </c>
      <c r="C48" s="94">
        <v>2</v>
      </c>
      <c r="D48" s="94">
        <v>3</v>
      </c>
      <c r="E48" s="95">
        <v>4</v>
      </c>
      <c r="F48" s="95">
        <v>5</v>
      </c>
      <c r="G48" s="95">
        <v>6</v>
      </c>
      <c r="H48" s="93">
        <v>7</v>
      </c>
      <c r="I48" s="96">
        <v>8</v>
      </c>
      <c r="J48" s="96">
        <v>9</v>
      </c>
      <c r="K48" s="96">
        <v>10</v>
      </c>
      <c r="L48" s="96">
        <v>11</v>
      </c>
      <c r="M48" s="96">
        <v>12</v>
      </c>
      <c r="N48" s="93">
        <v>13</v>
      </c>
      <c r="O48" s="93">
        <v>14</v>
      </c>
      <c r="P48" s="93">
        <v>15</v>
      </c>
      <c r="Q48" s="135"/>
    </row>
    <row r="49" spans="1:17" ht="30" customHeight="1">
      <c r="A49" s="58"/>
      <c r="B49" s="215" t="s">
        <v>59</v>
      </c>
      <c r="C49" s="416" t="s">
        <v>107</v>
      </c>
      <c r="D49" s="217" t="s">
        <v>171</v>
      </c>
      <c r="E49" s="217" t="s">
        <v>171</v>
      </c>
      <c r="F49" s="217" t="s">
        <v>66</v>
      </c>
      <c r="G49" s="374"/>
      <c r="H49" s="101" t="s">
        <v>12</v>
      </c>
      <c r="I49" s="102" t="s">
        <v>13</v>
      </c>
      <c r="J49" s="91"/>
      <c r="K49" s="90">
        <v>100</v>
      </c>
      <c r="L49" s="90"/>
      <c r="M49" s="90">
        <f>K49</f>
        <v>100</v>
      </c>
      <c r="N49" s="90">
        <f>K49*0.1</f>
        <v>10</v>
      </c>
      <c r="O49" s="90">
        <v>0</v>
      </c>
      <c r="P49" s="90"/>
      <c r="Q49" s="135"/>
    </row>
    <row r="50" spans="1:17" ht="54.75" customHeight="1">
      <c r="A50" s="58"/>
      <c r="B50" s="216"/>
      <c r="C50" s="417"/>
      <c r="D50" s="137"/>
      <c r="E50" s="137"/>
      <c r="F50" s="137"/>
      <c r="G50" s="375"/>
      <c r="H50" s="101" t="s">
        <v>15</v>
      </c>
      <c r="I50" s="102" t="s">
        <v>13</v>
      </c>
      <c r="J50" s="91"/>
      <c r="K50" s="109">
        <v>50</v>
      </c>
      <c r="L50" s="109"/>
      <c r="M50" s="109">
        <f>K50</f>
        <v>50</v>
      </c>
      <c r="N50" s="109">
        <f>K50*0.1</f>
        <v>5</v>
      </c>
      <c r="O50" s="90">
        <v>0</v>
      </c>
      <c r="P50" s="90"/>
      <c r="Q50" s="135"/>
    </row>
    <row r="51" spans="1:17" ht="36" customHeight="1">
      <c r="A51" s="58"/>
      <c r="B51" s="216"/>
      <c r="C51" s="425"/>
      <c r="D51" s="137"/>
      <c r="E51" s="137"/>
      <c r="F51" s="137"/>
      <c r="G51" s="375"/>
      <c r="H51" s="101" t="s">
        <v>16</v>
      </c>
      <c r="I51" s="102" t="s">
        <v>13</v>
      </c>
      <c r="J51" s="91"/>
      <c r="K51" s="109">
        <v>50</v>
      </c>
      <c r="L51" s="109"/>
      <c r="M51" s="109">
        <f>K51</f>
        <v>50</v>
      </c>
      <c r="N51" s="109">
        <f>K51*0.1</f>
        <v>5</v>
      </c>
      <c r="O51" s="90">
        <v>0</v>
      </c>
      <c r="P51" s="90"/>
      <c r="Q51" s="135"/>
    </row>
    <row r="52" spans="1:17" ht="60">
      <c r="A52" s="58"/>
      <c r="B52" s="138" t="s">
        <v>60</v>
      </c>
      <c r="C52" s="416" t="s">
        <v>180</v>
      </c>
      <c r="D52" s="474" t="s">
        <v>170</v>
      </c>
      <c r="E52" s="474" t="s">
        <v>31</v>
      </c>
      <c r="F52" s="374" t="s">
        <v>66</v>
      </c>
      <c r="G52" s="375"/>
      <c r="H52" s="101" t="s">
        <v>39</v>
      </c>
      <c r="I52" s="102" t="s">
        <v>13</v>
      </c>
      <c r="J52" s="91"/>
      <c r="K52" s="90">
        <v>100</v>
      </c>
      <c r="L52" s="90"/>
      <c r="M52" s="90">
        <f>K52</f>
        <v>100</v>
      </c>
      <c r="N52" s="109">
        <f>K52*0.1</f>
        <v>10</v>
      </c>
      <c r="O52" s="90">
        <v>0</v>
      </c>
      <c r="P52" s="90"/>
      <c r="Q52" s="135"/>
    </row>
    <row r="53" spans="1:17" ht="96">
      <c r="A53" s="58"/>
      <c r="B53" s="226"/>
      <c r="C53" s="455"/>
      <c r="D53" s="475"/>
      <c r="E53" s="475"/>
      <c r="F53" s="376"/>
      <c r="G53" s="376"/>
      <c r="H53" s="115" t="s">
        <v>17</v>
      </c>
      <c r="I53" s="116" t="s">
        <v>18</v>
      </c>
      <c r="J53" s="117"/>
      <c r="K53" s="189">
        <v>0</v>
      </c>
      <c r="L53" s="189"/>
      <c r="M53" s="90">
        <f>K53</f>
        <v>0</v>
      </c>
      <c r="N53" s="109">
        <f>K53*0.1</f>
        <v>0</v>
      </c>
      <c r="O53" s="90">
        <f>K53-M53-N53</f>
        <v>0</v>
      </c>
      <c r="P53" s="90"/>
      <c r="Q53" s="143"/>
    </row>
    <row r="54" spans="1:17" ht="15.75" customHeight="1">
      <c r="A54" s="58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  <row r="55" spans="1:17" ht="15.75" customHeight="1">
      <c r="A55" s="58"/>
      <c r="B55" s="266" t="s">
        <v>19</v>
      </c>
      <c r="C55" s="275"/>
      <c r="D55" s="275"/>
      <c r="E55" s="275"/>
      <c r="F55" s="275"/>
      <c r="G55" s="275"/>
      <c r="H55" s="118"/>
      <c r="I55" s="118"/>
      <c r="J55" s="118"/>
      <c r="K55" s="118"/>
      <c r="L55" s="118"/>
      <c r="M55" s="118"/>
      <c r="N55" s="118"/>
      <c r="O55" s="118"/>
      <c r="P55" s="118"/>
      <c r="Q55" s="58"/>
    </row>
    <row r="56" spans="1:17" ht="70.5" customHeight="1">
      <c r="A56" s="58"/>
      <c r="B56" s="322" t="s">
        <v>81</v>
      </c>
      <c r="C56" s="325" t="s">
        <v>8</v>
      </c>
      <c r="D56" s="326"/>
      <c r="E56" s="329"/>
      <c r="F56" s="330" t="s">
        <v>74</v>
      </c>
      <c r="G56" s="331"/>
      <c r="H56" s="325" t="s">
        <v>20</v>
      </c>
      <c r="I56" s="326"/>
      <c r="J56" s="326"/>
      <c r="K56" s="326"/>
      <c r="L56" s="326"/>
      <c r="M56" s="326"/>
      <c r="N56" s="326"/>
      <c r="O56" s="326"/>
      <c r="P56" s="329"/>
      <c r="Q56" s="322" t="s">
        <v>76</v>
      </c>
    </row>
    <row r="57" spans="1:17" ht="34.5" customHeight="1">
      <c r="A57" s="58"/>
      <c r="B57" s="323"/>
      <c r="C57" s="332" t="s">
        <v>155</v>
      </c>
      <c r="D57" s="332" t="s">
        <v>174</v>
      </c>
      <c r="E57" s="332" t="s">
        <v>156</v>
      </c>
      <c r="F57" s="332" t="s">
        <v>165</v>
      </c>
      <c r="G57" s="332" t="s">
        <v>10</v>
      </c>
      <c r="H57" s="322" t="s">
        <v>82</v>
      </c>
      <c r="I57" s="325" t="s">
        <v>91</v>
      </c>
      <c r="J57" s="329"/>
      <c r="K57" s="325" t="s">
        <v>75</v>
      </c>
      <c r="L57" s="326"/>
      <c r="M57" s="329"/>
      <c r="N57" s="322" t="s">
        <v>88</v>
      </c>
      <c r="O57" s="336" t="s">
        <v>98</v>
      </c>
      <c r="P57" s="334" t="s">
        <v>90</v>
      </c>
      <c r="Q57" s="323"/>
    </row>
    <row r="58" spans="1:17" ht="101.25" customHeight="1">
      <c r="A58" s="58"/>
      <c r="B58" s="324"/>
      <c r="C58" s="342"/>
      <c r="D58" s="342"/>
      <c r="E58" s="342"/>
      <c r="F58" s="342"/>
      <c r="G58" s="342"/>
      <c r="H58" s="324"/>
      <c r="I58" s="91" t="s">
        <v>84</v>
      </c>
      <c r="J58" s="91" t="s">
        <v>97</v>
      </c>
      <c r="K58" s="92" t="s">
        <v>85</v>
      </c>
      <c r="L58" s="92" t="s">
        <v>86</v>
      </c>
      <c r="M58" s="92" t="s">
        <v>87</v>
      </c>
      <c r="N58" s="324"/>
      <c r="O58" s="344"/>
      <c r="P58" s="359"/>
      <c r="Q58" s="324"/>
    </row>
    <row r="59" spans="1:17" ht="15.75">
      <c r="A59" s="58"/>
      <c r="B59" s="90">
        <v>1</v>
      </c>
      <c r="C59" s="136">
        <v>2</v>
      </c>
      <c r="D59" s="136">
        <v>3</v>
      </c>
      <c r="E59" s="137">
        <v>4</v>
      </c>
      <c r="F59" s="137">
        <v>5</v>
      </c>
      <c r="G59" s="137">
        <v>6</v>
      </c>
      <c r="H59" s="90">
        <v>7</v>
      </c>
      <c r="I59" s="119">
        <v>8</v>
      </c>
      <c r="J59" s="119">
        <v>9</v>
      </c>
      <c r="K59" s="119">
        <v>10</v>
      </c>
      <c r="L59" s="119">
        <v>11</v>
      </c>
      <c r="M59" s="119">
        <v>12</v>
      </c>
      <c r="N59" s="90">
        <v>13</v>
      </c>
      <c r="O59" s="90">
        <v>14</v>
      </c>
      <c r="P59" s="90">
        <v>15</v>
      </c>
      <c r="Q59" s="90">
        <v>16</v>
      </c>
    </row>
    <row r="60" spans="1:17" ht="64.5" customHeight="1">
      <c r="A60" s="58"/>
      <c r="B60" s="227" t="s">
        <v>59</v>
      </c>
      <c r="C60" s="144" t="s">
        <v>107</v>
      </c>
      <c r="D60" s="182" t="s">
        <v>171</v>
      </c>
      <c r="E60" s="124" t="s">
        <v>171</v>
      </c>
      <c r="F60" s="180" t="s">
        <v>66</v>
      </c>
      <c r="G60" s="125"/>
      <c r="H60" s="145" t="s">
        <v>21</v>
      </c>
      <c r="I60" s="127" t="s">
        <v>22</v>
      </c>
      <c r="J60" s="91">
        <v>792</v>
      </c>
      <c r="K60" s="128">
        <v>60</v>
      </c>
      <c r="L60" s="119"/>
      <c r="M60" s="128">
        <v>63</v>
      </c>
      <c r="N60" s="146">
        <f>K60*0.1</f>
        <v>6</v>
      </c>
      <c r="O60" s="119">
        <v>0</v>
      </c>
      <c r="P60" s="119"/>
      <c r="Q60" s="119"/>
    </row>
    <row r="61" spans="1:17" ht="64.5" customHeight="1">
      <c r="A61" s="58"/>
      <c r="B61" s="228" t="s">
        <v>60</v>
      </c>
      <c r="C61" s="101" t="s">
        <v>14</v>
      </c>
      <c r="D61" s="124" t="s">
        <v>171</v>
      </c>
      <c r="E61" s="101" t="s">
        <v>31</v>
      </c>
      <c r="F61" s="180" t="s">
        <v>66</v>
      </c>
      <c r="G61" s="114"/>
      <c r="H61" s="126" t="s">
        <v>21</v>
      </c>
      <c r="I61" s="127" t="s">
        <v>22</v>
      </c>
      <c r="J61" s="91">
        <v>792</v>
      </c>
      <c r="K61" s="90">
        <v>2</v>
      </c>
      <c r="L61" s="90"/>
      <c r="M61" s="218">
        <v>2</v>
      </c>
      <c r="N61" s="146">
        <f>K61*0.1</f>
        <v>0.2</v>
      </c>
      <c r="O61" s="90">
        <v>0</v>
      </c>
      <c r="P61" s="90"/>
      <c r="Q61" s="90"/>
    </row>
    <row r="62" spans="1:17" ht="15.75">
      <c r="A62" s="58"/>
      <c r="B62" s="148"/>
      <c r="C62" s="149"/>
      <c r="D62" s="149"/>
      <c r="E62" s="150"/>
      <c r="F62" s="150"/>
      <c r="G62" s="150"/>
      <c r="H62" s="151"/>
      <c r="I62" s="152"/>
      <c r="J62" s="88"/>
      <c r="K62" s="154"/>
      <c r="L62" s="154"/>
      <c r="M62" s="154"/>
      <c r="N62" s="154"/>
      <c r="O62" s="154"/>
      <c r="P62" s="154"/>
      <c r="Q62" s="89"/>
    </row>
    <row r="63" spans="1:17" ht="18.75">
      <c r="A63" s="58"/>
      <c r="B63" s="70"/>
      <c r="C63" s="73" t="s">
        <v>5</v>
      </c>
      <c r="D63" s="268">
        <v>3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15.75" customHeight="1">
      <c r="A64" s="58"/>
      <c r="B64" s="85" t="s">
        <v>6</v>
      </c>
      <c r="C64" s="58"/>
      <c r="D64" s="58"/>
      <c r="E64" s="58"/>
      <c r="F64" s="58"/>
      <c r="G64" s="58"/>
      <c r="H64" s="58"/>
      <c r="I64" s="58"/>
      <c r="J64" s="58"/>
      <c r="K64" s="58"/>
      <c r="L64" s="340" t="s">
        <v>72</v>
      </c>
      <c r="M64" s="340"/>
      <c r="N64" s="341"/>
      <c r="O64" s="476" t="s">
        <v>217</v>
      </c>
      <c r="P64" s="155"/>
      <c r="Q64" s="86"/>
    </row>
    <row r="65" spans="1:17" ht="37.5" customHeight="1">
      <c r="A65" s="58"/>
      <c r="B65" s="276" t="s">
        <v>38</v>
      </c>
      <c r="C65" s="277"/>
      <c r="D65" s="277"/>
      <c r="E65" s="277"/>
      <c r="F65" s="277"/>
      <c r="G65" s="264"/>
      <c r="H65" s="264"/>
      <c r="I65" s="58"/>
      <c r="J65" s="58"/>
      <c r="K65" s="58"/>
      <c r="L65" s="340"/>
      <c r="M65" s="340"/>
      <c r="N65" s="341"/>
      <c r="O65" s="477"/>
      <c r="P65" s="155"/>
      <c r="Q65" s="70"/>
    </row>
    <row r="66" spans="1:17" ht="15.75">
      <c r="A66" s="58"/>
      <c r="B66" s="81" t="s">
        <v>93</v>
      </c>
      <c r="C66" s="58"/>
      <c r="D66" s="58"/>
      <c r="E66" s="81" t="s">
        <v>27</v>
      </c>
      <c r="F66" s="81"/>
      <c r="G66" s="81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ht="15.75">
      <c r="A67" s="58"/>
      <c r="B67" s="357" t="s">
        <v>80</v>
      </c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</row>
    <row r="68" spans="1:17" ht="15.75">
      <c r="A68" s="58"/>
      <c r="B68" s="58" t="s">
        <v>7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72"/>
    </row>
    <row r="69" spans="1:17" ht="63" customHeight="1">
      <c r="A69" s="58"/>
      <c r="B69" s="322" t="s">
        <v>81</v>
      </c>
      <c r="C69" s="325" t="s">
        <v>8</v>
      </c>
      <c r="D69" s="326"/>
      <c r="E69" s="329"/>
      <c r="F69" s="330" t="s">
        <v>99</v>
      </c>
      <c r="G69" s="331"/>
      <c r="H69" s="325" t="s">
        <v>9</v>
      </c>
      <c r="I69" s="326"/>
      <c r="J69" s="326"/>
      <c r="K69" s="326"/>
      <c r="L69" s="326"/>
      <c r="M69" s="326"/>
      <c r="N69" s="326"/>
      <c r="O69" s="326"/>
      <c r="P69" s="329"/>
      <c r="Q69" s="88"/>
    </row>
    <row r="70" spans="1:17" ht="35.25" customHeight="1">
      <c r="A70" s="58"/>
      <c r="B70" s="323"/>
      <c r="C70" s="332" t="s">
        <v>155</v>
      </c>
      <c r="D70" s="332" t="s">
        <v>174</v>
      </c>
      <c r="E70" s="332" t="s">
        <v>156</v>
      </c>
      <c r="F70" s="332" t="s">
        <v>165</v>
      </c>
      <c r="G70" s="332" t="s">
        <v>10</v>
      </c>
      <c r="H70" s="322" t="s">
        <v>82</v>
      </c>
      <c r="I70" s="325" t="s">
        <v>91</v>
      </c>
      <c r="J70" s="329"/>
      <c r="K70" s="325" t="s">
        <v>100</v>
      </c>
      <c r="L70" s="326"/>
      <c r="M70" s="329"/>
      <c r="N70" s="322" t="s">
        <v>88</v>
      </c>
      <c r="O70" s="336" t="s">
        <v>89</v>
      </c>
      <c r="P70" s="322" t="s">
        <v>90</v>
      </c>
      <c r="Q70" s="355"/>
    </row>
    <row r="71" spans="1:17" ht="109.5" customHeight="1">
      <c r="A71" s="58"/>
      <c r="B71" s="323"/>
      <c r="C71" s="342"/>
      <c r="D71" s="342"/>
      <c r="E71" s="342"/>
      <c r="F71" s="342"/>
      <c r="G71" s="333"/>
      <c r="H71" s="323"/>
      <c r="I71" s="92" t="s">
        <v>84</v>
      </c>
      <c r="J71" s="92" t="s">
        <v>73</v>
      </c>
      <c r="K71" s="156" t="s">
        <v>95</v>
      </c>
      <c r="L71" s="92" t="s">
        <v>86</v>
      </c>
      <c r="M71" s="156" t="s">
        <v>87</v>
      </c>
      <c r="N71" s="323"/>
      <c r="O71" s="337"/>
      <c r="P71" s="323"/>
      <c r="Q71" s="355"/>
    </row>
    <row r="72" spans="1:17" ht="16.5" customHeight="1">
      <c r="A72" s="58"/>
      <c r="B72" s="96">
        <v>1</v>
      </c>
      <c r="C72" s="157">
        <v>2</v>
      </c>
      <c r="D72" s="157">
        <v>3</v>
      </c>
      <c r="E72" s="157">
        <v>4</v>
      </c>
      <c r="F72" s="157">
        <v>5</v>
      </c>
      <c r="G72" s="157">
        <v>6</v>
      </c>
      <c r="H72" s="96">
        <v>7</v>
      </c>
      <c r="I72" s="96">
        <v>8</v>
      </c>
      <c r="J72" s="96">
        <v>9</v>
      </c>
      <c r="K72" s="96">
        <v>10</v>
      </c>
      <c r="L72" s="96">
        <v>11</v>
      </c>
      <c r="M72" s="96">
        <v>12</v>
      </c>
      <c r="N72" s="96">
        <v>13</v>
      </c>
      <c r="O72" s="96">
        <v>14</v>
      </c>
      <c r="P72" s="96">
        <v>15</v>
      </c>
      <c r="Q72" s="89"/>
    </row>
    <row r="73" spans="1:17" ht="31.5" customHeight="1">
      <c r="A73" s="58"/>
      <c r="B73" s="371" t="s">
        <v>59</v>
      </c>
      <c r="C73" s="391" t="s">
        <v>107</v>
      </c>
      <c r="D73" s="374" t="s">
        <v>171</v>
      </c>
      <c r="E73" s="374" t="s">
        <v>171</v>
      </c>
      <c r="F73" s="374" t="s">
        <v>66</v>
      </c>
      <c r="G73" s="374"/>
      <c r="H73" s="101" t="s">
        <v>12</v>
      </c>
      <c r="I73" s="158" t="s">
        <v>13</v>
      </c>
      <c r="J73" s="159"/>
      <c r="K73" s="189">
        <v>100</v>
      </c>
      <c r="L73" s="90"/>
      <c r="M73" s="90">
        <f>K73</f>
        <v>100</v>
      </c>
      <c r="N73" s="90">
        <f>K73*0.1</f>
        <v>10</v>
      </c>
      <c r="O73" s="90">
        <v>0</v>
      </c>
      <c r="P73" s="90"/>
      <c r="Q73" s="89"/>
    </row>
    <row r="74" spans="1:17" ht="47.25" customHeight="1">
      <c r="A74" s="58"/>
      <c r="B74" s="373"/>
      <c r="C74" s="393"/>
      <c r="D74" s="376"/>
      <c r="E74" s="376"/>
      <c r="F74" s="376"/>
      <c r="G74" s="375"/>
      <c r="H74" s="101" t="s">
        <v>184</v>
      </c>
      <c r="I74" s="102" t="s">
        <v>13</v>
      </c>
      <c r="J74" s="91"/>
      <c r="K74" s="108">
        <v>70</v>
      </c>
      <c r="L74" s="109"/>
      <c r="M74" s="109">
        <f>K74</f>
        <v>70</v>
      </c>
      <c r="N74" s="109">
        <f>K74*0.1</f>
        <v>7</v>
      </c>
      <c r="O74" s="90">
        <v>0</v>
      </c>
      <c r="P74" s="90"/>
      <c r="Q74" s="89"/>
    </row>
    <row r="75" spans="1:17" ht="27.75" customHeight="1">
      <c r="A75" s="58"/>
      <c r="B75" s="348" t="s">
        <v>60</v>
      </c>
      <c r="C75" s="351" t="s">
        <v>14</v>
      </c>
      <c r="D75" s="322" t="s">
        <v>171</v>
      </c>
      <c r="E75" s="351" t="s">
        <v>31</v>
      </c>
      <c r="F75" s="374" t="s">
        <v>66</v>
      </c>
      <c r="G75" s="375"/>
      <c r="H75" s="101" t="s">
        <v>152</v>
      </c>
      <c r="I75" s="102" t="s">
        <v>13</v>
      </c>
      <c r="J75" s="91"/>
      <c r="K75" s="108">
        <v>70</v>
      </c>
      <c r="L75" s="109"/>
      <c r="M75" s="109">
        <f>K75</f>
        <v>70</v>
      </c>
      <c r="N75" s="109">
        <f>K75*0.1</f>
        <v>7</v>
      </c>
      <c r="O75" s="90">
        <v>0</v>
      </c>
      <c r="P75" s="90"/>
      <c r="Q75" s="89"/>
    </row>
    <row r="76" spans="1:17" ht="60">
      <c r="A76" s="58"/>
      <c r="B76" s="349"/>
      <c r="C76" s="352"/>
      <c r="D76" s="479"/>
      <c r="E76" s="352"/>
      <c r="F76" s="375"/>
      <c r="G76" s="375"/>
      <c r="H76" s="101" t="s">
        <v>39</v>
      </c>
      <c r="I76" s="116" t="s">
        <v>18</v>
      </c>
      <c r="J76" s="117"/>
      <c r="K76" s="189">
        <v>100</v>
      </c>
      <c r="L76" s="189"/>
      <c r="M76" s="90">
        <f>K76</f>
        <v>100</v>
      </c>
      <c r="N76" s="109">
        <f>K76*0.1</f>
        <v>10</v>
      </c>
      <c r="O76" s="109">
        <v>0</v>
      </c>
      <c r="P76" s="90"/>
      <c r="Q76" s="72"/>
    </row>
    <row r="77" spans="1:17" ht="96">
      <c r="A77" s="58"/>
      <c r="B77" s="350"/>
      <c r="C77" s="346"/>
      <c r="D77" s="480"/>
      <c r="E77" s="346"/>
      <c r="F77" s="376"/>
      <c r="G77" s="376"/>
      <c r="H77" s="115" t="s">
        <v>17</v>
      </c>
      <c r="I77" s="116" t="s">
        <v>18</v>
      </c>
      <c r="J77" s="117"/>
      <c r="K77" s="192">
        <v>0</v>
      </c>
      <c r="L77" s="192"/>
      <c r="M77" s="90">
        <f>K77</f>
        <v>0</v>
      </c>
      <c r="N77" s="109">
        <f>K77*0.1</f>
        <v>0</v>
      </c>
      <c r="O77" s="90">
        <f>K77-M77-N77</f>
        <v>0</v>
      </c>
      <c r="P77" s="90"/>
      <c r="Q77" s="72"/>
    </row>
    <row r="78" spans="1:17" ht="24" customHeight="1">
      <c r="A78" s="58"/>
      <c r="B78" s="264" t="s">
        <v>19</v>
      </c>
      <c r="C78" s="263"/>
      <c r="D78" s="263"/>
      <c r="E78" s="263"/>
      <c r="F78" s="263"/>
      <c r="G78" s="263"/>
      <c r="H78" s="118"/>
      <c r="I78" s="118"/>
      <c r="J78" s="118"/>
      <c r="K78" s="118"/>
      <c r="L78" s="118"/>
      <c r="M78" s="118"/>
      <c r="N78" s="118"/>
      <c r="O78" s="118"/>
      <c r="P78" s="118"/>
      <c r="Q78" s="58"/>
    </row>
    <row r="79" spans="1:17" ht="63.75" customHeight="1">
      <c r="A79" s="58"/>
      <c r="B79" s="322" t="s">
        <v>81</v>
      </c>
      <c r="C79" s="325" t="s">
        <v>8</v>
      </c>
      <c r="D79" s="326"/>
      <c r="E79" s="329"/>
      <c r="F79" s="330" t="s">
        <v>99</v>
      </c>
      <c r="G79" s="331"/>
      <c r="H79" s="325" t="s">
        <v>20</v>
      </c>
      <c r="I79" s="326"/>
      <c r="J79" s="326"/>
      <c r="K79" s="326"/>
      <c r="L79" s="326"/>
      <c r="M79" s="326"/>
      <c r="N79" s="326"/>
      <c r="O79" s="326"/>
      <c r="P79" s="326"/>
      <c r="Q79" s="322" t="s">
        <v>76</v>
      </c>
    </row>
    <row r="80" spans="1:17" ht="37.5" customHeight="1">
      <c r="A80" s="58"/>
      <c r="B80" s="323"/>
      <c r="C80" s="332" t="s">
        <v>155</v>
      </c>
      <c r="D80" s="332" t="s">
        <v>174</v>
      </c>
      <c r="E80" s="332" t="s">
        <v>156</v>
      </c>
      <c r="F80" s="332" t="s">
        <v>165</v>
      </c>
      <c r="G80" s="332" t="s">
        <v>10</v>
      </c>
      <c r="H80" s="322" t="s">
        <v>82</v>
      </c>
      <c r="I80" s="325" t="s">
        <v>91</v>
      </c>
      <c r="J80" s="329"/>
      <c r="K80" s="325" t="s">
        <v>100</v>
      </c>
      <c r="L80" s="326"/>
      <c r="M80" s="329"/>
      <c r="N80" s="322" t="s">
        <v>88</v>
      </c>
      <c r="O80" s="336" t="s">
        <v>89</v>
      </c>
      <c r="P80" s="334" t="s">
        <v>90</v>
      </c>
      <c r="Q80" s="323"/>
    </row>
    <row r="81" spans="1:17" ht="94.5">
      <c r="A81" s="58"/>
      <c r="B81" s="323"/>
      <c r="C81" s="342"/>
      <c r="D81" s="342"/>
      <c r="E81" s="342"/>
      <c r="F81" s="342"/>
      <c r="G81" s="333"/>
      <c r="H81" s="323"/>
      <c r="I81" s="92" t="s">
        <v>84</v>
      </c>
      <c r="J81" s="92" t="s">
        <v>73</v>
      </c>
      <c r="K81" s="156" t="s">
        <v>95</v>
      </c>
      <c r="L81" s="92" t="s">
        <v>86</v>
      </c>
      <c r="M81" s="156" t="s">
        <v>87</v>
      </c>
      <c r="N81" s="323"/>
      <c r="O81" s="337"/>
      <c r="P81" s="335"/>
      <c r="Q81" s="323"/>
    </row>
    <row r="82" spans="1:17" ht="15.75">
      <c r="A82" s="58"/>
      <c r="B82" s="96">
        <v>1</v>
      </c>
      <c r="C82" s="157">
        <v>2</v>
      </c>
      <c r="D82" s="157">
        <v>3</v>
      </c>
      <c r="E82" s="157">
        <v>4</v>
      </c>
      <c r="F82" s="157">
        <v>5</v>
      </c>
      <c r="G82" s="157">
        <v>6</v>
      </c>
      <c r="H82" s="96">
        <v>7</v>
      </c>
      <c r="I82" s="96">
        <v>8</v>
      </c>
      <c r="J82" s="96">
        <v>9</v>
      </c>
      <c r="K82" s="96">
        <v>10</v>
      </c>
      <c r="L82" s="96">
        <v>11</v>
      </c>
      <c r="M82" s="96">
        <v>12</v>
      </c>
      <c r="N82" s="96">
        <v>13</v>
      </c>
      <c r="O82" s="96">
        <v>14</v>
      </c>
      <c r="P82" s="96">
        <v>15</v>
      </c>
      <c r="Q82" s="96">
        <v>16</v>
      </c>
    </row>
    <row r="83" spans="1:17" ht="74.25" customHeight="1">
      <c r="A83" s="58"/>
      <c r="B83" s="188" t="s">
        <v>61</v>
      </c>
      <c r="C83" s="144" t="s">
        <v>107</v>
      </c>
      <c r="D83" s="182" t="s">
        <v>171</v>
      </c>
      <c r="E83" s="130" t="s">
        <v>171</v>
      </c>
      <c r="F83" s="125" t="s">
        <v>66</v>
      </c>
      <c r="G83" s="125"/>
      <c r="H83" s="145" t="s">
        <v>21</v>
      </c>
      <c r="I83" s="160" t="s">
        <v>22</v>
      </c>
      <c r="J83" s="159">
        <v>792</v>
      </c>
      <c r="K83" s="189">
        <v>8</v>
      </c>
      <c r="L83" s="90"/>
      <c r="M83" s="189">
        <v>8</v>
      </c>
      <c r="N83" s="109">
        <f>K83*0.1</f>
        <v>0.8</v>
      </c>
      <c r="O83" s="90">
        <v>0</v>
      </c>
      <c r="P83" s="90"/>
      <c r="Q83" s="90"/>
    </row>
    <row r="84" spans="1:17" ht="68.25" customHeight="1">
      <c r="A84" s="58"/>
      <c r="B84" s="191" t="s">
        <v>60</v>
      </c>
      <c r="C84" s="101" t="s">
        <v>162</v>
      </c>
      <c r="D84" s="101" t="s">
        <v>31</v>
      </c>
      <c r="E84" s="180" t="s">
        <v>171</v>
      </c>
      <c r="F84" s="124" t="s">
        <v>66</v>
      </c>
      <c r="G84" s="114"/>
      <c r="H84" s="126" t="s">
        <v>21</v>
      </c>
      <c r="I84" s="127" t="s">
        <v>22</v>
      </c>
      <c r="J84" s="91"/>
      <c r="K84" s="192">
        <v>0</v>
      </c>
      <c r="L84" s="90">
        <v>0</v>
      </c>
      <c r="M84" s="192">
        <v>0</v>
      </c>
      <c r="N84" s="146">
        <f>K84*0.1</f>
        <v>0</v>
      </c>
      <c r="O84" s="90">
        <v>0</v>
      </c>
      <c r="P84" s="90"/>
      <c r="Q84" s="90"/>
    </row>
    <row r="85" spans="1:17" ht="15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ht="15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181"/>
      <c r="O86" s="58"/>
      <c r="P86" s="58"/>
      <c r="Q86" s="58"/>
    </row>
    <row r="87" spans="1:17" ht="15.75">
      <c r="A87" s="58"/>
      <c r="B87" s="327"/>
      <c r="C87" s="327"/>
      <c r="D87" s="386"/>
      <c r="E87" s="386"/>
      <c r="F87" s="386"/>
      <c r="G87" s="386"/>
      <c r="H87" s="386"/>
      <c r="I87" s="386"/>
      <c r="J87" s="386"/>
      <c r="K87" s="58"/>
      <c r="L87" s="58"/>
      <c r="M87" s="58"/>
      <c r="N87" s="386"/>
      <c r="O87" s="386"/>
      <c r="P87" s="58"/>
      <c r="Q87" s="58"/>
    </row>
    <row r="88" spans="1:17" ht="15.75" customHeight="1">
      <c r="A88" s="58"/>
      <c r="B88" s="133"/>
      <c r="C88" s="73" t="s">
        <v>5</v>
      </c>
      <c r="D88" s="268">
        <v>4</v>
      </c>
      <c r="E88" s="58"/>
      <c r="F88" s="58"/>
      <c r="G88" s="58"/>
      <c r="H88" s="58"/>
      <c r="I88" s="58"/>
      <c r="J88" s="58"/>
      <c r="K88" s="58"/>
      <c r="L88" s="58"/>
      <c r="M88" s="72"/>
      <c r="N88" s="72"/>
      <c r="O88" s="58"/>
      <c r="P88" s="58"/>
      <c r="Q88" s="72"/>
    </row>
    <row r="89" spans="1:17" ht="15.75" customHeight="1">
      <c r="A89" s="58"/>
      <c r="B89" s="85" t="s">
        <v>92</v>
      </c>
      <c r="C89" s="58"/>
      <c r="D89" s="58"/>
      <c r="E89" s="58"/>
      <c r="F89" s="58"/>
      <c r="G89" s="58"/>
      <c r="H89" s="58"/>
      <c r="I89" s="58"/>
      <c r="J89" s="58"/>
      <c r="K89" s="58"/>
      <c r="L89" s="340" t="s">
        <v>72</v>
      </c>
      <c r="M89" s="340"/>
      <c r="N89" s="341"/>
      <c r="O89" s="387" t="s">
        <v>216</v>
      </c>
      <c r="P89" s="478"/>
      <c r="Q89" s="86"/>
    </row>
    <row r="90" spans="1:17" ht="32.25" customHeight="1">
      <c r="A90" s="58"/>
      <c r="B90" s="308" t="s">
        <v>192</v>
      </c>
      <c r="C90" s="309"/>
      <c r="D90" s="309"/>
      <c r="E90" s="309"/>
      <c r="F90" s="309"/>
      <c r="G90" s="309"/>
      <c r="H90" s="310"/>
      <c r="I90" s="310"/>
      <c r="J90" s="58"/>
      <c r="K90" s="58"/>
      <c r="L90" s="340"/>
      <c r="M90" s="340"/>
      <c r="N90" s="341"/>
      <c r="O90" s="388"/>
      <c r="P90" s="478"/>
      <c r="Q90" s="134"/>
    </row>
    <row r="91" spans="1:17" ht="15.75" customHeight="1">
      <c r="A91" s="58"/>
      <c r="B91" s="81" t="s">
        <v>93</v>
      </c>
      <c r="C91" s="58"/>
      <c r="D91" s="58"/>
      <c r="E91" s="81" t="s">
        <v>27</v>
      </c>
      <c r="F91" s="81"/>
      <c r="G91" s="81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ht="15.75" customHeight="1">
      <c r="A92" s="58"/>
      <c r="B92" s="357" t="s">
        <v>80</v>
      </c>
      <c r="C92" s="357"/>
      <c r="D92" s="357"/>
      <c r="E92" s="357"/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7"/>
      <c r="Q92" s="357"/>
    </row>
    <row r="93" spans="1:17" ht="15.75" customHeight="1">
      <c r="A93" s="58"/>
      <c r="B93" s="58" t="s">
        <v>94</v>
      </c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72"/>
    </row>
    <row r="94" spans="1:17" ht="15.75">
      <c r="A94" s="58"/>
      <c r="B94" s="322" t="s">
        <v>81</v>
      </c>
      <c r="C94" s="325" t="s">
        <v>8</v>
      </c>
      <c r="D94" s="326"/>
      <c r="E94" s="329"/>
      <c r="F94" s="330" t="s">
        <v>74</v>
      </c>
      <c r="G94" s="331"/>
      <c r="H94" s="325" t="s">
        <v>9</v>
      </c>
      <c r="I94" s="326"/>
      <c r="J94" s="326"/>
      <c r="K94" s="326"/>
      <c r="L94" s="326"/>
      <c r="M94" s="326"/>
      <c r="N94" s="326"/>
      <c r="O94" s="326"/>
      <c r="P94" s="329"/>
      <c r="Q94" s="88"/>
    </row>
    <row r="95" spans="1:17" ht="15.75">
      <c r="A95" s="58"/>
      <c r="B95" s="323"/>
      <c r="C95" s="332" t="s">
        <v>155</v>
      </c>
      <c r="D95" s="332" t="s">
        <v>174</v>
      </c>
      <c r="E95" s="332" t="s">
        <v>156</v>
      </c>
      <c r="F95" s="332" t="s">
        <v>165</v>
      </c>
      <c r="G95" s="332" t="s">
        <v>10</v>
      </c>
      <c r="H95" s="322" t="s">
        <v>82</v>
      </c>
      <c r="I95" s="325" t="s">
        <v>91</v>
      </c>
      <c r="J95" s="329"/>
      <c r="K95" s="325" t="s">
        <v>75</v>
      </c>
      <c r="L95" s="326"/>
      <c r="M95" s="329"/>
      <c r="N95" s="322" t="s">
        <v>88</v>
      </c>
      <c r="O95" s="336" t="s">
        <v>96</v>
      </c>
      <c r="P95" s="322" t="s">
        <v>90</v>
      </c>
      <c r="Q95" s="358"/>
    </row>
    <row r="96" spans="1:17" ht="83.25" customHeight="1">
      <c r="A96" s="58"/>
      <c r="B96" s="324"/>
      <c r="C96" s="342"/>
      <c r="D96" s="342"/>
      <c r="E96" s="342"/>
      <c r="F96" s="342"/>
      <c r="G96" s="342"/>
      <c r="H96" s="324"/>
      <c r="I96" s="91" t="s">
        <v>84</v>
      </c>
      <c r="J96" s="91" t="s">
        <v>73</v>
      </c>
      <c r="K96" s="92" t="s">
        <v>85</v>
      </c>
      <c r="L96" s="92" t="s">
        <v>86</v>
      </c>
      <c r="M96" s="92" t="s">
        <v>87</v>
      </c>
      <c r="N96" s="324"/>
      <c r="O96" s="344"/>
      <c r="P96" s="324"/>
      <c r="Q96" s="358"/>
    </row>
    <row r="97" spans="1:17" ht="61.5" customHeight="1">
      <c r="A97" s="58"/>
      <c r="B97" s="93">
        <v>1</v>
      </c>
      <c r="C97" s="94">
        <v>2</v>
      </c>
      <c r="D97" s="94">
        <v>3</v>
      </c>
      <c r="E97" s="95">
        <v>4</v>
      </c>
      <c r="F97" s="95">
        <v>5</v>
      </c>
      <c r="G97" s="95">
        <v>6</v>
      </c>
      <c r="H97" s="93">
        <v>7</v>
      </c>
      <c r="I97" s="96">
        <v>8</v>
      </c>
      <c r="J97" s="96">
        <v>9</v>
      </c>
      <c r="K97" s="96">
        <v>10</v>
      </c>
      <c r="L97" s="96">
        <v>11</v>
      </c>
      <c r="M97" s="96">
        <v>12</v>
      </c>
      <c r="N97" s="93">
        <v>13</v>
      </c>
      <c r="O97" s="93">
        <v>14</v>
      </c>
      <c r="P97" s="93">
        <v>15</v>
      </c>
      <c r="Q97" s="135"/>
    </row>
    <row r="98" spans="1:17" ht="24" customHeight="1">
      <c r="A98" s="58"/>
      <c r="B98" s="371" t="s">
        <v>207</v>
      </c>
      <c r="C98" s="322" t="s">
        <v>193</v>
      </c>
      <c r="D98" s="374" t="s">
        <v>194</v>
      </c>
      <c r="E98" s="374"/>
      <c r="F98" s="374" t="s">
        <v>195</v>
      </c>
      <c r="G98" s="374"/>
      <c r="H98" s="101" t="s">
        <v>12</v>
      </c>
      <c r="I98" s="102" t="s">
        <v>13</v>
      </c>
      <c r="J98" s="91"/>
      <c r="K98" s="90">
        <v>100</v>
      </c>
      <c r="L98" s="90"/>
      <c r="M98" s="90">
        <f>K98</f>
        <v>100</v>
      </c>
      <c r="N98" s="90">
        <f>K98*0.1</f>
        <v>10</v>
      </c>
      <c r="O98" s="90">
        <v>0</v>
      </c>
      <c r="P98" s="90"/>
      <c r="Q98" s="135"/>
    </row>
    <row r="99" spans="1:17" ht="30" customHeight="1">
      <c r="A99" s="58"/>
      <c r="B99" s="372"/>
      <c r="C99" s="323"/>
      <c r="D99" s="375"/>
      <c r="E99" s="375"/>
      <c r="F99" s="375"/>
      <c r="G99" s="375"/>
      <c r="H99" s="101" t="s">
        <v>15</v>
      </c>
      <c r="I99" s="102" t="s">
        <v>13</v>
      </c>
      <c r="J99" s="91"/>
      <c r="K99" s="109">
        <v>0</v>
      </c>
      <c r="L99" s="109"/>
      <c r="M99" s="109">
        <f>K99</f>
        <v>0</v>
      </c>
      <c r="N99" s="109">
        <f>K99*0.1</f>
        <v>0</v>
      </c>
      <c r="O99" s="90">
        <v>0</v>
      </c>
      <c r="P99" s="90"/>
      <c r="Q99" s="135"/>
    </row>
    <row r="100" spans="1:17" ht="46.5" customHeight="1">
      <c r="A100" s="58"/>
      <c r="B100" s="372"/>
      <c r="C100" s="323"/>
      <c r="D100" s="375"/>
      <c r="E100" s="375"/>
      <c r="F100" s="375"/>
      <c r="G100" s="375"/>
      <c r="H100" s="101" t="s">
        <v>16</v>
      </c>
      <c r="I100" s="102" t="s">
        <v>13</v>
      </c>
      <c r="J100" s="91"/>
      <c r="K100" s="109">
        <v>0</v>
      </c>
      <c r="L100" s="109"/>
      <c r="M100" s="109">
        <f>K100</f>
        <v>0</v>
      </c>
      <c r="N100" s="109">
        <f>K100*0.1</f>
        <v>0</v>
      </c>
      <c r="O100" s="90">
        <v>0</v>
      </c>
      <c r="P100" s="90"/>
      <c r="Q100" s="135"/>
    </row>
    <row r="101" spans="1:17" ht="79.5" customHeight="1">
      <c r="A101" s="58"/>
      <c r="B101" s="372"/>
      <c r="C101" s="323"/>
      <c r="D101" s="375"/>
      <c r="E101" s="375"/>
      <c r="F101" s="375"/>
      <c r="G101" s="375"/>
      <c r="H101" s="101" t="s">
        <v>39</v>
      </c>
      <c r="I101" s="102" t="s">
        <v>13</v>
      </c>
      <c r="J101" s="91"/>
      <c r="K101" s="90">
        <v>100</v>
      </c>
      <c r="L101" s="90"/>
      <c r="M101" s="90">
        <f>K101</f>
        <v>100</v>
      </c>
      <c r="N101" s="109">
        <f>K101*0.1</f>
        <v>10</v>
      </c>
      <c r="O101" s="90">
        <v>0</v>
      </c>
      <c r="P101" s="90"/>
      <c r="Q101" s="135"/>
    </row>
    <row r="102" spans="1:17" ht="98.25" customHeight="1">
      <c r="A102" s="58"/>
      <c r="B102" s="373"/>
      <c r="C102" s="324"/>
      <c r="D102" s="376"/>
      <c r="E102" s="376"/>
      <c r="F102" s="376"/>
      <c r="G102" s="376"/>
      <c r="H102" s="115" t="s">
        <v>17</v>
      </c>
      <c r="I102" s="116" t="s">
        <v>18</v>
      </c>
      <c r="J102" s="117"/>
      <c r="K102" s="189">
        <v>0</v>
      </c>
      <c r="L102" s="189"/>
      <c r="M102" s="90">
        <f>K102</f>
        <v>0</v>
      </c>
      <c r="N102" s="109">
        <f>K102*0.1</f>
        <v>0</v>
      </c>
      <c r="O102" s="90">
        <f>K102-M102-N102</f>
        <v>0</v>
      </c>
      <c r="P102" s="90"/>
      <c r="Q102" s="143"/>
    </row>
    <row r="103" spans="1:17" ht="15.75">
      <c r="A103" s="58"/>
      <c r="B103" s="316"/>
      <c r="C103" s="316"/>
      <c r="D103" s="316"/>
      <c r="E103" s="316"/>
      <c r="F103" s="316"/>
      <c r="G103" s="316"/>
      <c r="H103" s="316"/>
      <c r="I103" s="72"/>
      <c r="J103" s="72"/>
      <c r="K103" s="72"/>
      <c r="L103" s="72"/>
      <c r="M103" s="72"/>
      <c r="N103" s="72"/>
      <c r="O103" s="72"/>
      <c r="P103" s="72"/>
      <c r="Q103" s="72"/>
    </row>
    <row r="104" spans="1:17" ht="15.75">
      <c r="A104" s="58"/>
      <c r="B104" s="310" t="s">
        <v>19</v>
      </c>
      <c r="C104" s="315"/>
      <c r="D104" s="315"/>
      <c r="E104" s="315"/>
      <c r="F104" s="315"/>
      <c r="G104" s="315"/>
      <c r="H104" s="315"/>
      <c r="I104" s="118"/>
      <c r="J104" s="118"/>
      <c r="K104" s="118"/>
      <c r="L104" s="118"/>
      <c r="M104" s="118"/>
      <c r="N104" s="118"/>
      <c r="O104" s="118"/>
      <c r="P104" s="118"/>
      <c r="Q104" s="58"/>
    </row>
    <row r="105" spans="1:17" ht="15.75">
      <c r="A105" s="58"/>
      <c r="B105" s="322" t="s">
        <v>81</v>
      </c>
      <c r="C105" s="325" t="s">
        <v>8</v>
      </c>
      <c r="D105" s="326"/>
      <c r="E105" s="329"/>
      <c r="F105" s="330" t="s">
        <v>74</v>
      </c>
      <c r="G105" s="331"/>
      <c r="H105" s="325" t="s">
        <v>20</v>
      </c>
      <c r="I105" s="326"/>
      <c r="J105" s="326"/>
      <c r="K105" s="326"/>
      <c r="L105" s="326"/>
      <c r="M105" s="326"/>
      <c r="N105" s="326"/>
      <c r="O105" s="326"/>
      <c r="P105" s="329"/>
      <c r="Q105" s="322" t="s">
        <v>76</v>
      </c>
    </row>
    <row r="106" spans="1:17" ht="15.75">
      <c r="A106" s="58"/>
      <c r="B106" s="323"/>
      <c r="C106" s="332" t="s">
        <v>155</v>
      </c>
      <c r="D106" s="332" t="s">
        <v>174</v>
      </c>
      <c r="E106" s="332" t="s">
        <v>156</v>
      </c>
      <c r="F106" s="332" t="s">
        <v>165</v>
      </c>
      <c r="G106" s="332" t="s">
        <v>10</v>
      </c>
      <c r="H106" s="322" t="s">
        <v>82</v>
      </c>
      <c r="I106" s="325" t="s">
        <v>91</v>
      </c>
      <c r="J106" s="329"/>
      <c r="K106" s="325" t="s">
        <v>75</v>
      </c>
      <c r="L106" s="326"/>
      <c r="M106" s="329"/>
      <c r="N106" s="322" t="s">
        <v>88</v>
      </c>
      <c r="O106" s="336" t="s">
        <v>98</v>
      </c>
      <c r="P106" s="334" t="s">
        <v>90</v>
      </c>
      <c r="Q106" s="323"/>
    </row>
    <row r="107" spans="1:17" ht="94.5">
      <c r="A107" s="58"/>
      <c r="B107" s="324"/>
      <c r="C107" s="342"/>
      <c r="D107" s="342"/>
      <c r="E107" s="342"/>
      <c r="F107" s="342"/>
      <c r="G107" s="342"/>
      <c r="H107" s="324"/>
      <c r="I107" s="91" t="s">
        <v>84</v>
      </c>
      <c r="J107" s="91" t="s">
        <v>97</v>
      </c>
      <c r="K107" s="92" t="s">
        <v>85</v>
      </c>
      <c r="L107" s="92" t="s">
        <v>86</v>
      </c>
      <c r="M107" s="92" t="s">
        <v>87</v>
      </c>
      <c r="N107" s="324"/>
      <c r="O107" s="344"/>
      <c r="P107" s="359"/>
      <c r="Q107" s="324"/>
    </row>
    <row r="108" spans="1:17" ht="15.75">
      <c r="A108" s="58"/>
      <c r="B108" s="90">
        <v>1</v>
      </c>
      <c r="C108" s="136">
        <v>2</v>
      </c>
      <c r="D108" s="136">
        <v>3</v>
      </c>
      <c r="E108" s="137">
        <v>4</v>
      </c>
      <c r="F108" s="137">
        <v>5</v>
      </c>
      <c r="G108" s="137">
        <v>6</v>
      </c>
      <c r="H108" s="90">
        <v>7</v>
      </c>
      <c r="I108" s="119">
        <v>8</v>
      </c>
      <c r="J108" s="119">
        <v>9</v>
      </c>
      <c r="K108" s="119">
        <v>10</v>
      </c>
      <c r="L108" s="119">
        <v>11</v>
      </c>
      <c r="M108" s="119">
        <v>12</v>
      </c>
      <c r="N108" s="90">
        <v>13</v>
      </c>
      <c r="O108" s="90">
        <v>14</v>
      </c>
      <c r="P108" s="90">
        <v>15</v>
      </c>
      <c r="Q108" s="90">
        <v>16</v>
      </c>
    </row>
    <row r="109" spans="1:17" ht="48">
      <c r="A109" s="58"/>
      <c r="B109" s="129" t="s">
        <v>207</v>
      </c>
      <c r="C109" s="144" t="s">
        <v>14</v>
      </c>
      <c r="D109" s="182" t="s">
        <v>194</v>
      </c>
      <c r="E109" s="124"/>
      <c r="F109" s="180" t="s">
        <v>195</v>
      </c>
      <c r="G109" s="125"/>
      <c r="H109" s="145" t="s">
        <v>196</v>
      </c>
      <c r="I109" s="127" t="s">
        <v>190</v>
      </c>
      <c r="J109" s="91">
        <v>792</v>
      </c>
      <c r="K109" s="128">
        <v>2</v>
      </c>
      <c r="L109" s="119"/>
      <c r="M109" s="128">
        <v>2</v>
      </c>
      <c r="N109" s="146">
        <f>K109*0.1</f>
        <v>0.2</v>
      </c>
      <c r="O109" s="119"/>
      <c r="P109" s="119"/>
      <c r="Q109" s="119"/>
    </row>
    <row r="110" spans="1:17" ht="15.75">
      <c r="A110" s="58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34"/>
      <c r="O110" s="134"/>
      <c r="P110" s="134"/>
      <c r="Q110" s="58"/>
    </row>
    <row r="111" spans="1:17" ht="15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1:17" ht="15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1:17" ht="15.75">
      <c r="A113" s="58"/>
      <c r="B113" s="58" t="s">
        <v>101</v>
      </c>
      <c r="C113" s="58"/>
      <c r="D113" s="58" t="s">
        <v>119</v>
      </c>
      <c r="E113" s="58"/>
      <c r="F113" s="58"/>
      <c r="G113" s="58"/>
      <c r="H113" s="58"/>
      <c r="I113" s="58"/>
      <c r="J113" s="58"/>
      <c r="K113" s="58"/>
      <c r="L113" s="193"/>
      <c r="M113" s="58"/>
      <c r="N113" s="193" t="s">
        <v>49</v>
      </c>
      <c r="O113" s="193"/>
      <c r="P113" s="58"/>
      <c r="Q113" s="58"/>
    </row>
    <row r="114" spans="1:17" ht="15.75">
      <c r="A114" s="58"/>
      <c r="B114" s="74" t="str">
        <f>D4</f>
        <v>" 30 "  ДЕКАБРЯ   2021г</v>
      </c>
      <c r="C114" s="58"/>
      <c r="D114" s="58"/>
      <c r="E114" s="58" t="s">
        <v>102</v>
      </c>
      <c r="F114" s="58"/>
      <c r="G114" s="58"/>
      <c r="H114" s="58"/>
      <c r="I114" s="58"/>
      <c r="J114" s="58"/>
      <c r="K114" s="58"/>
      <c r="L114" s="58" t="s">
        <v>24</v>
      </c>
      <c r="M114" s="58"/>
      <c r="N114" s="58" t="s">
        <v>104</v>
      </c>
      <c r="O114" s="58"/>
      <c r="P114" s="58"/>
      <c r="Q114" s="58"/>
    </row>
    <row r="115" spans="1:17" ht="15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</sheetData>
  <sheetProtection/>
  <mergeCells count="188">
    <mergeCell ref="B75:B77"/>
    <mergeCell ref="C75:C77"/>
    <mergeCell ref="D75:D77"/>
    <mergeCell ref="E75:E77"/>
    <mergeCell ref="F75:F77"/>
    <mergeCell ref="G75:G77"/>
    <mergeCell ref="B73:B74"/>
    <mergeCell ref="C73:C74"/>
    <mergeCell ref="D73:D74"/>
    <mergeCell ref="E73:E74"/>
    <mergeCell ref="F73:F74"/>
    <mergeCell ref="G73:G74"/>
    <mergeCell ref="H106:H107"/>
    <mergeCell ref="I106:J106"/>
    <mergeCell ref="K106:M106"/>
    <mergeCell ref="N106:N107"/>
    <mergeCell ref="O106:O107"/>
    <mergeCell ref="P106:P107"/>
    <mergeCell ref="B105:B107"/>
    <mergeCell ref="C105:E105"/>
    <mergeCell ref="F105:G105"/>
    <mergeCell ref="H105:P105"/>
    <mergeCell ref="Q105:Q107"/>
    <mergeCell ref="C106:C107"/>
    <mergeCell ref="D106:D107"/>
    <mergeCell ref="E106:E107"/>
    <mergeCell ref="F106:F107"/>
    <mergeCell ref="G106:G107"/>
    <mergeCell ref="Q95:Q96"/>
    <mergeCell ref="B98:B102"/>
    <mergeCell ref="C98:C102"/>
    <mergeCell ref="D98:D102"/>
    <mergeCell ref="E98:E102"/>
    <mergeCell ref="F98:F102"/>
    <mergeCell ref="G98:G99"/>
    <mergeCell ref="G100:G102"/>
    <mergeCell ref="H95:H96"/>
    <mergeCell ref="I95:J95"/>
    <mergeCell ref="K95:M95"/>
    <mergeCell ref="N95:N96"/>
    <mergeCell ref="O95:O96"/>
    <mergeCell ref="P95:P96"/>
    <mergeCell ref="B92:Q92"/>
    <mergeCell ref="B94:B96"/>
    <mergeCell ref="C94:E94"/>
    <mergeCell ref="F94:G94"/>
    <mergeCell ref="H94:P94"/>
    <mergeCell ref="C95:C96"/>
    <mergeCell ref="D95:D96"/>
    <mergeCell ref="E95:E96"/>
    <mergeCell ref="F95:F96"/>
    <mergeCell ref="G95:G96"/>
    <mergeCell ref="B87:C87"/>
    <mergeCell ref="D87:J87"/>
    <mergeCell ref="N87:O87"/>
    <mergeCell ref="L89:N90"/>
    <mergeCell ref="O89:O90"/>
    <mergeCell ref="P89:P90"/>
    <mergeCell ref="H80:H81"/>
    <mergeCell ref="I80:J80"/>
    <mergeCell ref="K80:M80"/>
    <mergeCell ref="N80:N81"/>
    <mergeCell ref="O80:O81"/>
    <mergeCell ref="P80:P81"/>
    <mergeCell ref="B79:B81"/>
    <mergeCell ref="C79:E79"/>
    <mergeCell ref="F79:G79"/>
    <mergeCell ref="H79:P79"/>
    <mergeCell ref="Q79:Q81"/>
    <mergeCell ref="C80:C81"/>
    <mergeCell ref="D80:D81"/>
    <mergeCell ref="E80:E81"/>
    <mergeCell ref="F80:F81"/>
    <mergeCell ref="G80:G81"/>
    <mergeCell ref="Q70:Q71"/>
    <mergeCell ref="F70:F71"/>
    <mergeCell ref="G70:G71"/>
    <mergeCell ref="H70:H71"/>
    <mergeCell ref="I70:J70"/>
    <mergeCell ref="K70:M70"/>
    <mergeCell ref="N70:N71"/>
    <mergeCell ref="K57:M57"/>
    <mergeCell ref="L64:N65"/>
    <mergeCell ref="O64:O65"/>
    <mergeCell ref="B67:Q67"/>
    <mergeCell ref="B69:B71"/>
    <mergeCell ref="C69:E69"/>
    <mergeCell ref="F69:G69"/>
    <mergeCell ref="H69:P69"/>
    <mergeCell ref="O70:O71"/>
    <mergeCell ref="P70:P71"/>
    <mergeCell ref="P57:P58"/>
    <mergeCell ref="B56:B58"/>
    <mergeCell ref="C56:E56"/>
    <mergeCell ref="F56:G56"/>
    <mergeCell ref="H56:P56"/>
    <mergeCell ref="C70:C71"/>
    <mergeCell ref="D70:D71"/>
    <mergeCell ref="E70:E71"/>
    <mergeCell ref="H57:H58"/>
    <mergeCell ref="I57:J57"/>
    <mergeCell ref="D46:D47"/>
    <mergeCell ref="E46:E47"/>
    <mergeCell ref="Q56:Q58"/>
    <mergeCell ref="C57:C58"/>
    <mergeCell ref="D57:D58"/>
    <mergeCell ref="E57:E58"/>
    <mergeCell ref="F57:F58"/>
    <mergeCell ref="G57:G58"/>
    <mergeCell ref="N57:N58"/>
    <mergeCell ref="O57:O58"/>
    <mergeCell ref="C52:C53"/>
    <mergeCell ref="C49:C51"/>
    <mergeCell ref="D52:D53"/>
    <mergeCell ref="E52:E53"/>
    <mergeCell ref="F52:F53"/>
    <mergeCell ref="G49:G50"/>
    <mergeCell ref="G51:G53"/>
    <mergeCell ref="N46:N47"/>
    <mergeCell ref="O46:O47"/>
    <mergeCell ref="P46:P47"/>
    <mergeCell ref="H46:H47"/>
    <mergeCell ref="I46:J46"/>
    <mergeCell ref="B43:Q43"/>
    <mergeCell ref="B45:B47"/>
    <mergeCell ref="C45:E45"/>
    <mergeCell ref="F45:G45"/>
    <mergeCell ref="H45:P45"/>
    <mergeCell ref="C46:C47"/>
    <mergeCell ref="Q46:Q47"/>
    <mergeCell ref="K46:M46"/>
    <mergeCell ref="F46:F47"/>
    <mergeCell ref="G46:G47"/>
    <mergeCell ref="E35:E36"/>
    <mergeCell ref="D38:F38"/>
    <mergeCell ref="L40:N41"/>
    <mergeCell ref="O40:O41"/>
    <mergeCell ref="P40:P41"/>
    <mergeCell ref="H32:H33"/>
    <mergeCell ref="I32:J32"/>
    <mergeCell ref="K32:M32"/>
    <mergeCell ref="H31:P31"/>
    <mergeCell ref="Q31:Q33"/>
    <mergeCell ref="C32:C33"/>
    <mergeCell ref="D32:D33"/>
    <mergeCell ref="E32:E33"/>
    <mergeCell ref="F32:F33"/>
    <mergeCell ref="G32:G33"/>
    <mergeCell ref="O32:O33"/>
    <mergeCell ref="N32:N33"/>
    <mergeCell ref="P32:P33"/>
    <mergeCell ref="B25:B27"/>
    <mergeCell ref="C25:C27"/>
    <mergeCell ref="D25:D27"/>
    <mergeCell ref="F25:F27"/>
    <mergeCell ref="B31:B33"/>
    <mergeCell ref="C31:E31"/>
    <mergeCell ref="F31:G31"/>
    <mergeCell ref="K20:M20"/>
    <mergeCell ref="N20:N21"/>
    <mergeCell ref="O20:O21"/>
    <mergeCell ref="P20:P21"/>
    <mergeCell ref="Q20:Q21"/>
    <mergeCell ref="B23:B24"/>
    <mergeCell ref="C23:C24"/>
    <mergeCell ref="D23:D24"/>
    <mergeCell ref="E23:E27"/>
    <mergeCell ref="F23:F24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G20:G21"/>
    <mergeCell ref="H20:H21"/>
    <mergeCell ref="C2:H2"/>
    <mergeCell ref="B6:E6"/>
    <mergeCell ref="G6:K6"/>
    <mergeCell ref="B7:G7"/>
    <mergeCell ref="H7:J7"/>
    <mergeCell ref="B8:D8"/>
    <mergeCell ref="G8:K8"/>
    <mergeCell ref="I20:J20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4" manualBreakCount="4">
    <brk id="29" max="16" man="1"/>
    <brk id="37" max="16" man="1"/>
    <brk id="62" max="16" man="1"/>
    <brk id="87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A79">
      <selection activeCell="K83" sqref="K83"/>
    </sheetView>
  </sheetViews>
  <sheetFormatPr defaultColWidth="8.8515625" defaultRowHeight="12.75"/>
  <cols>
    <col min="1" max="1" width="8.8515625" style="1" customWidth="1"/>
    <col min="2" max="2" width="21.57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'свод школы'!C2:H2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35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'свод школы'!D3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'свод школы'!D4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'свод школы'!O5</f>
        <v>44560</v>
      </c>
      <c r="P5" s="78"/>
      <c r="Q5" s="58"/>
    </row>
    <row r="6" spans="1:17" ht="48" customHeight="1">
      <c r="A6" s="58"/>
      <c r="B6" s="363" t="s">
        <v>78</v>
      </c>
      <c r="C6" s="363"/>
      <c r="D6" s="363"/>
      <c r="E6" s="363"/>
      <c r="F6" s="80"/>
      <c r="G6" s="369" t="s">
        <v>126</v>
      </c>
      <c r="H6" s="369"/>
      <c r="I6" s="369"/>
      <c r="J6" s="369"/>
      <c r="K6" s="369"/>
      <c r="L6" s="58"/>
      <c r="M6" s="58"/>
      <c r="N6" s="75" t="s">
        <v>71</v>
      </c>
      <c r="O6" s="71"/>
      <c r="P6" s="72"/>
      <c r="Q6" s="58"/>
    </row>
    <row r="7" spans="1:17" ht="33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5.75">
      <c r="A9" s="58"/>
      <c r="B9" s="58" t="s">
        <v>3</v>
      </c>
      <c r="C9" s="58"/>
      <c r="D9" s="58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36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32" t="s">
        <v>26</v>
      </c>
      <c r="C15" s="233"/>
      <c r="D15" s="233"/>
      <c r="E15" s="233"/>
      <c r="F15" s="233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231"/>
      <c r="E16" s="237" t="s">
        <v>27</v>
      </c>
      <c r="F16" s="237"/>
      <c r="G16" s="20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231" t="s">
        <v>7</v>
      </c>
      <c r="C18" s="231"/>
      <c r="D18" s="231"/>
      <c r="E18" s="231"/>
      <c r="F18" s="231"/>
      <c r="G18" s="231"/>
      <c r="H18" s="231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156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66" customHeight="1">
      <c r="A23" s="58"/>
      <c r="B23" s="183" t="s">
        <v>63</v>
      </c>
      <c r="C23" s="101" t="s">
        <v>107</v>
      </c>
      <c r="D23" s="114" t="s">
        <v>171</v>
      </c>
      <c r="E23" s="356"/>
      <c r="F23" s="356" t="s">
        <v>56</v>
      </c>
      <c r="G23" s="100"/>
      <c r="H23" s="101" t="s">
        <v>12</v>
      </c>
      <c r="I23" s="102" t="s">
        <v>13</v>
      </c>
      <c r="J23" s="91"/>
      <c r="K23" s="90">
        <v>100</v>
      </c>
      <c r="L23" s="90"/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48" t="s">
        <v>64</v>
      </c>
      <c r="C24" s="351" t="s">
        <v>14</v>
      </c>
      <c r="D24" s="351" t="s">
        <v>31</v>
      </c>
      <c r="E24" s="345"/>
      <c r="F24" s="345"/>
      <c r="G24" s="107"/>
      <c r="H24" s="101" t="s">
        <v>15</v>
      </c>
      <c r="I24" s="102" t="s">
        <v>13</v>
      </c>
      <c r="J24" s="91"/>
      <c r="K24" s="109">
        <v>40</v>
      </c>
      <c r="L24" s="109"/>
      <c r="M24" s="109">
        <f>K24</f>
        <v>40</v>
      </c>
      <c r="N24" s="109">
        <f>K24*0.1</f>
        <v>4</v>
      </c>
      <c r="O24" s="90">
        <v>0</v>
      </c>
      <c r="P24" s="90"/>
      <c r="Q24" s="89"/>
    </row>
    <row r="25" spans="1:17" ht="30" customHeight="1">
      <c r="A25" s="58"/>
      <c r="B25" s="349"/>
      <c r="C25" s="352"/>
      <c r="D25" s="352"/>
      <c r="E25" s="345"/>
      <c r="F25" s="345"/>
      <c r="G25" s="107"/>
      <c r="H25" s="101" t="s">
        <v>169</v>
      </c>
      <c r="I25" s="102" t="s">
        <v>13</v>
      </c>
      <c r="J25" s="91"/>
      <c r="K25" s="90">
        <v>40</v>
      </c>
      <c r="L25" s="90"/>
      <c r="M25" s="90">
        <v>40</v>
      </c>
      <c r="N25" s="109">
        <f>K25*0.1</f>
        <v>4</v>
      </c>
      <c r="O25" s="90">
        <v>0</v>
      </c>
      <c r="P25" s="90"/>
      <c r="Q25" s="89"/>
    </row>
    <row r="26" spans="1:17" ht="60.75" customHeight="1">
      <c r="A26" s="58"/>
      <c r="B26" s="349"/>
      <c r="C26" s="352"/>
      <c r="D26" s="352"/>
      <c r="E26" s="345"/>
      <c r="F26" s="345"/>
      <c r="G26" s="107"/>
      <c r="H26" s="101" t="s">
        <v>39</v>
      </c>
      <c r="I26" s="102" t="s">
        <v>13</v>
      </c>
      <c r="J26" s="91"/>
      <c r="K26" s="109">
        <v>100</v>
      </c>
      <c r="L26" s="185"/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9.5" customHeight="1">
      <c r="A27" s="58"/>
      <c r="B27" s="350"/>
      <c r="C27" s="346"/>
      <c r="D27" s="346"/>
      <c r="E27" s="347"/>
      <c r="F27" s="347"/>
      <c r="G27" s="114"/>
      <c r="H27" s="115" t="s">
        <v>17</v>
      </c>
      <c r="I27" s="116" t="s">
        <v>18</v>
      </c>
      <c r="J27" s="117"/>
      <c r="K27" s="186">
        <v>0</v>
      </c>
      <c r="L27" s="186"/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34" t="s">
        <v>19</v>
      </c>
      <c r="C29" s="245"/>
      <c r="D29" s="245"/>
      <c r="E29" s="245"/>
      <c r="F29" s="245"/>
      <c r="G29" s="245"/>
      <c r="H29" s="245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68.2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156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11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72.75" customHeight="1">
      <c r="A34" s="58"/>
      <c r="B34" s="121" t="s">
        <v>63</v>
      </c>
      <c r="C34" s="179" t="s">
        <v>11</v>
      </c>
      <c r="D34" s="114" t="s">
        <v>171</v>
      </c>
      <c r="E34" s="356"/>
      <c r="F34" s="356" t="s">
        <v>66</v>
      </c>
      <c r="G34" s="125"/>
      <c r="H34" s="126" t="s">
        <v>21</v>
      </c>
      <c r="I34" s="127" t="s">
        <v>22</v>
      </c>
      <c r="J34" s="91">
        <v>792</v>
      </c>
      <c r="K34" s="128">
        <v>52</v>
      </c>
      <c r="L34" s="119"/>
      <c r="M34" s="128">
        <v>53</v>
      </c>
      <c r="N34" s="109">
        <f>K34*0.1</f>
        <v>5.2</v>
      </c>
      <c r="O34" s="90">
        <v>0</v>
      </c>
      <c r="P34" s="90"/>
      <c r="Q34" s="90"/>
    </row>
    <row r="35" spans="1:17" ht="56.25" customHeight="1">
      <c r="A35" s="58"/>
      <c r="B35" s="129" t="s">
        <v>64</v>
      </c>
      <c r="C35" s="179" t="s">
        <v>14</v>
      </c>
      <c r="D35" s="101" t="s">
        <v>31</v>
      </c>
      <c r="E35" s="347"/>
      <c r="F35" s="347"/>
      <c r="G35" s="114"/>
      <c r="H35" s="126" t="s">
        <v>21</v>
      </c>
      <c r="I35" s="127" t="s">
        <v>22</v>
      </c>
      <c r="J35" s="91">
        <v>792</v>
      </c>
      <c r="K35" s="186">
        <v>2</v>
      </c>
      <c r="L35" s="90"/>
      <c r="M35" s="186">
        <v>2</v>
      </c>
      <c r="N35" s="109">
        <f>K35*0.1</f>
        <v>0.2</v>
      </c>
      <c r="O35" s="90">
        <v>0</v>
      </c>
      <c r="P35" s="90"/>
      <c r="Q35" s="90"/>
    </row>
    <row r="36" spans="1:17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8.75">
      <c r="A38" s="72"/>
      <c r="B38" s="279"/>
      <c r="C38" s="280" t="s">
        <v>5</v>
      </c>
      <c r="D38" s="236">
        <v>2</v>
      </c>
      <c r="E38" s="231"/>
      <c r="F38" s="231"/>
      <c r="G38" s="231"/>
      <c r="H38" s="231"/>
      <c r="I38" s="231"/>
      <c r="J38" s="231"/>
      <c r="K38" s="231"/>
      <c r="L38" s="231"/>
      <c r="M38" s="278"/>
      <c r="N38" s="278"/>
      <c r="O38" s="231"/>
      <c r="P38" s="231"/>
      <c r="Q38" s="278"/>
    </row>
    <row r="39" spans="1:17" ht="28.5" customHeight="1">
      <c r="A39" s="58"/>
      <c r="B39" s="281" t="s">
        <v>92</v>
      </c>
      <c r="C39" s="231"/>
      <c r="D39" s="231"/>
      <c r="E39" s="231"/>
      <c r="F39" s="231"/>
      <c r="G39" s="231"/>
      <c r="H39" s="231"/>
      <c r="I39" s="231"/>
      <c r="J39" s="231"/>
      <c r="K39" s="231"/>
      <c r="L39" s="378" t="s">
        <v>72</v>
      </c>
      <c r="M39" s="378"/>
      <c r="N39" s="379"/>
      <c r="O39" s="380" t="s">
        <v>216</v>
      </c>
      <c r="P39" s="382"/>
      <c r="Q39" s="282"/>
    </row>
    <row r="40" spans="1:17" ht="15.75" customHeight="1">
      <c r="A40" s="58"/>
      <c r="B40" s="285" t="s">
        <v>34</v>
      </c>
      <c r="C40" s="257"/>
      <c r="D40" s="257"/>
      <c r="E40" s="257"/>
      <c r="F40" s="257"/>
      <c r="G40" s="231"/>
      <c r="H40" s="231"/>
      <c r="I40" s="231"/>
      <c r="J40" s="231"/>
      <c r="K40" s="231"/>
      <c r="L40" s="378"/>
      <c r="M40" s="378"/>
      <c r="N40" s="379"/>
      <c r="O40" s="381"/>
      <c r="P40" s="382"/>
      <c r="Q40" s="283"/>
    </row>
    <row r="41" spans="1:17" ht="15.75">
      <c r="A41" s="58"/>
      <c r="B41" s="237" t="s">
        <v>93</v>
      </c>
      <c r="C41" s="231"/>
      <c r="D41" s="231"/>
      <c r="E41" s="237" t="s">
        <v>27</v>
      </c>
      <c r="F41" s="237"/>
      <c r="G41" s="237"/>
      <c r="H41" s="231"/>
      <c r="I41" s="231"/>
      <c r="J41" s="231"/>
      <c r="K41" s="231"/>
      <c r="L41" s="231"/>
      <c r="M41" s="231"/>
      <c r="N41" s="231"/>
      <c r="O41" s="231"/>
      <c r="P41" s="231"/>
      <c r="Q41" s="231"/>
    </row>
    <row r="42" spans="1:17" ht="20.25" customHeight="1">
      <c r="A42" s="58"/>
      <c r="B42" s="383" t="s">
        <v>80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</row>
    <row r="43" spans="1:17" ht="24" customHeight="1">
      <c r="A43" s="58"/>
      <c r="B43" s="231" t="s">
        <v>94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78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155</v>
      </c>
      <c r="D45" s="332" t="s">
        <v>158</v>
      </c>
      <c r="E45" s="332" t="s">
        <v>156</v>
      </c>
      <c r="F45" s="332" t="s">
        <v>165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0" customHeight="1">
      <c r="A48" s="58"/>
      <c r="B48" s="371" t="s">
        <v>59</v>
      </c>
      <c r="C48" s="391" t="s">
        <v>107</v>
      </c>
      <c r="D48" s="374" t="s">
        <v>171</v>
      </c>
      <c r="E48" s="356" t="s">
        <v>171</v>
      </c>
      <c r="F48" s="374" t="s">
        <v>66</v>
      </c>
      <c r="G48" s="374"/>
      <c r="H48" s="101" t="s">
        <v>12</v>
      </c>
      <c r="I48" s="102" t="s">
        <v>13</v>
      </c>
      <c r="J48" s="91"/>
      <c r="K48" s="90">
        <v>100</v>
      </c>
      <c r="L48" s="90"/>
      <c r="M48" s="90">
        <f>K48</f>
        <v>100</v>
      </c>
      <c r="N48" s="90">
        <f>K48*0.1</f>
        <v>10</v>
      </c>
      <c r="O48" s="90">
        <v>0</v>
      </c>
      <c r="P48" s="90"/>
      <c r="Q48" s="135"/>
    </row>
    <row r="49" spans="1:17" ht="49.5" customHeight="1">
      <c r="A49" s="58"/>
      <c r="B49" s="372"/>
      <c r="C49" s="392"/>
      <c r="D49" s="375"/>
      <c r="E49" s="345"/>
      <c r="F49" s="375"/>
      <c r="G49" s="375"/>
      <c r="H49" s="101" t="s">
        <v>15</v>
      </c>
      <c r="I49" s="102" t="s">
        <v>13</v>
      </c>
      <c r="J49" s="91"/>
      <c r="K49" s="109">
        <v>35</v>
      </c>
      <c r="L49" s="109"/>
      <c r="M49" s="109">
        <f>K49</f>
        <v>35</v>
      </c>
      <c r="N49" s="109">
        <f>K49*0.1</f>
        <v>3.5</v>
      </c>
      <c r="O49" s="90">
        <v>0</v>
      </c>
      <c r="P49" s="90"/>
      <c r="Q49" s="135"/>
    </row>
    <row r="50" spans="1:17" ht="27.75" customHeight="1">
      <c r="A50" s="58"/>
      <c r="B50" s="372"/>
      <c r="C50" s="392"/>
      <c r="D50" s="375"/>
      <c r="E50" s="345"/>
      <c r="F50" s="375"/>
      <c r="G50" s="375"/>
      <c r="H50" s="101" t="s">
        <v>16</v>
      </c>
      <c r="I50" s="102" t="s">
        <v>13</v>
      </c>
      <c r="J50" s="91"/>
      <c r="K50" s="109">
        <v>90</v>
      </c>
      <c r="L50" s="109"/>
      <c r="M50" s="109">
        <f>K50</f>
        <v>90</v>
      </c>
      <c r="N50" s="109">
        <f>K50*0.1</f>
        <v>9</v>
      </c>
      <c r="O50" s="90">
        <v>0</v>
      </c>
      <c r="P50" s="90"/>
      <c r="Q50" s="135"/>
    </row>
    <row r="51" spans="1:17" ht="60">
      <c r="A51" s="58"/>
      <c r="B51" s="372"/>
      <c r="C51" s="392"/>
      <c r="D51" s="375"/>
      <c r="E51" s="345"/>
      <c r="F51" s="375"/>
      <c r="G51" s="375"/>
      <c r="H51" s="101" t="s">
        <v>39</v>
      </c>
      <c r="I51" s="102" t="s">
        <v>13</v>
      </c>
      <c r="J51" s="91"/>
      <c r="K51" s="90">
        <v>100</v>
      </c>
      <c r="L51" s="90"/>
      <c r="M51" s="90">
        <f>K51</f>
        <v>100</v>
      </c>
      <c r="N51" s="109">
        <f>K51*0.1</f>
        <v>10</v>
      </c>
      <c r="O51" s="90">
        <v>0</v>
      </c>
      <c r="P51" s="90"/>
      <c r="Q51" s="135"/>
    </row>
    <row r="52" spans="1:17" ht="96">
      <c r="A52" s="58"/>
      <c r="B52" s="373"/>
      <c r="C52" s="393"/>
      <c r="D52" s="376"/>
      <c r="E52" s="347"/>
      <c r="F52" s="376"/>
      <c r="G52" s="376"/>
      <c r="H52" s="115" t="s">
        <v>17</v>
      </c>
      <c r="I52" s="116" t="s">
        <v>18</v>
      </c>
      <c r="J52" s="117"/>
      <c r="K52" s="186">
        <v>0</v>
      </c>
      <c r="L52" s="186"/>
      <c r="M52" s="90">
        <f>K52</f>
        <v>0</v>
      </c>
      <c r="N52" s="109">
        <f>K52*0.1</f>
        <v>0</v>
      </c>
      <c r="O52" s="90">
        <f>K52-M52-N52</f>
        <v>0</v>
      </c>
      <c r="P52" s="90"/>
      <c r="Q52" s="143"/>
    </row>
    <row r="53" spans="1:17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57" t="s">
        <v>19</v>
      </c>
      <c r="C54" s="267"/>
      <c r="D54" s="267"/>
      <c r="E54" s="267"/>
      <c r="F54" s="267"/>
      <c r="G54" s="267"/>
      <c r="H54" s="267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50.25" customHeight="1">
      <c r="A56" s="58"/>
      <c r="B56" s="323"/>
      <c r="C56" s="332" t="s">
        <v>155</v>
      </c>
      <c r="D56" s="332" t="s">
        <v>158</v>
      </c>
      <c r="E56" s="332" t="s">
        <v>156</v>
      </c>
      <c r="F56" s="332" t="s">
        <v>165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63" customHeight="1">
      <c r="A59" s="58"/>
      <c r="B59" s="129" t="s">
        <v>59</v>
      </c>
      <c r="C59" s="144" t="s">
        <v>107</v>
      </c>
      <c r="D59" s="114" t="s">
        <v>171</v>
      </c>
      <c r="E59" s="114" t="s">
        <v>171</v>
      </c>
      <c r="F59" s="374" t="s">
        <v>66</v>
      </c>
      <c r="G59" s="100"/>
      <c r="H59" s="145" t="s">
        <v>21</v>
      </c>
      <c r="I59" s="127" t="s">
        <v>22</v>
      </c>
      <c r="J59" s="91"/>
      <c r="K59" s="119">
        <v>75</v>
      </c>
      <c r="L59" s="119"/>
      <c r="M59" s="128">
        <v>75</v>
      </c>
      <c r="N59" s="146">
        <f>K59*0.1</f>
        <v>7.5</v>
      </c>
      <c r="O59" s="119">
        <v>0</v>
      </c>
      <c r="P59" s="119"/>
      <c r="Q59" s="119"/>
    </row>
    <row r="60" spans="1:17" ht="48">
      <c r="A60" s="58"/>
      <c r="B60" s="184" t="s">
        <v>60</v>
      </c>
      <c r="C60" s="101" t="s">
        <v>14</v>
      </c>
      <c r="D60" s="114" t="s">
        <v>171</v>
      </c>
      <c r="E60" s="101" t="s">
        <v>31</v>
      </c>
      <c r="F60" s="376"/>
      <c r="G60" s="114"/>
      <c r="H60" s="126" t="s">
        <v>21</v>
      </c>
      <c r="I60" s="127" t="s">
        <v>22</v>
      </c>
      <c r="J60" s="91"/>
      <c r="K60" s="90">
        <v>3</v>
      </c>
      <c r="L60" s="90"/>
      <c r="M60" s="186">
        <v>3</v>
      </c>
      <c r="N60" s="146">
        <f>K60*0.1</f>
        <v>0.30000000000000004</v>
      </c>
      <c r="O60" s="90">
        <v>0</v>
      </c>
      <c r="P60" s="90"/>
      <c r="Q60" s="90"/>
    </row>
    <row r="61" spans="1:17" ht="15.75">
      <c r="A61" s="58"/>
      <c r="B61" s="148"/>
      <c r="C61" s="149"/>
      <c r="D61" s="149"/>
      <c r="E61" s="150"/>
      <c r="F61" s="150"/>
      <c r="G61" s="150"/>
      <c r="H61" s="151"/>
      <c r="I61" s="152"/>
      <c r="J61" s="88"/>
      <c r="K61" s="154"/>
      <c r="L61" s="154"/>
      <c r="M61" s="154"/>
      <c r="N61" s="154"/>
      <c r="O61" s="154"/>
      <c r="P61" s="154"/>
      <c r="Q61" s="89"/>
    </row>
    <row r="62" spans="1:17" ht="18.75">
      <c r="A62" s="58"/>
      <c r="B62" s="70"/>
      <c r="C62" s="73" t="s">
        <v>5</v>
      </c>
      <c r="D62" s="236">
        <v>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15.75" customHeight="1">
      <c r="A63" s="58"/>
      <c r="B63" s="85" t="s">
        <v>6</v>
      </c>
      <c r="C63" s="58"/>
      <c r="D63" s="58"/>
      <c r="E63" s="58"/>
      <c r="F63" s="58"/>
      <c r="G63" s="58"/>
      <c r="H63" s="58"/>
      <c r="I63" s="58"/>
      <c r="J63" s="58"/>
      <c r="K63" s="58"/>
      <c r="L63" s="340" t="s">
        <v>72</v>
      </c>
      <c r="M63" s="340"/>
      <c r="N63" s="341"/>
      <c r="O63" s="476" t="s">
        <v>217</v>
      </c>
      <c r="P63" s="155"/>
      <c r="Q63" s="86"/>
    </row>
    <row r="64" spans="1:17" ht="34.5" customHeight="1">
      <c r="A64" s="58"/>
      <c r="B64" s="259" t="s">
        <v>38</v>
      </c>
      <c r="C64" s="260"/>
      <c r="D64" s="260"/>
      <c r="E64" s="260"/>
      <c r="F64" s="260"/>
      <c r="G64" s="261"/>
      <c r="H64" s="261"/>
      <c r="I64" s="58"/>
      <c r="J64" s="58"/>
      <c r="K64" s="58"/>
      <c r="L64" s="340"/>
      <c r="M64" s="340"/>
      <c r="N64" s="341"/>
      <c r="O64" s="477"/>
      <c r="P64" s="155"/>
      <c r="Q64" s="70"/>
    </row>
    <row r="65" spans="1:17" ht="15.75">
      <c r="A65" s="58"/>
      <c r="B65" s="237" t="s">
        <v>93</v>
      </c>
      <c r="C65" s="231"/>
      <c r="D65" s="231"/>
      <c r="E65" s="237" t="s">
        <v>27</v>
      </c>
      <c r="F65" s="237"/>
      <c r="G65" s="237"/>
      <c r="H65" s="231"/>
      <c r="I65" s="231"/>
      <c r="J65" s="231"/>
      <c r="K65" s="231"/>
      <c r="L65" s="231"/>
      <c r="M65" s="231"/>
      <c r="N65" s="231"/>
      <c r="O65" s="231"/>
      <c r="P65" s="231"/>
      <c r="Q65" s="231"/>
    </row>
    <row r="66" spans="1:17" ht="15.75">
      <c r="A66" s="58"/>
      <c r="B66" s="383" t="s">
        <v>80</v>
      </c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</row>
    <row r="67" spans="1:17" ht="15.75">
      <c r="A67" s="58"/>
      <c r="B67" s="231" t="s">
        <v>7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78"/>
    </row>
    <row r="68" spans="1:17" ht="63" customHeight="1">
      <c r="A68" s="58"/>
      <c r="B68" s="322" t="s">
        <v>81</v>
      </c>
      <c r="C68" s="325" t="s">
        <v>8</v>
      </c>
      <c r="D68" s="326"/>
      <c r="E68" s="329"/>
      <c r="F68" s="330" t="s">
        <v>99</v>
      </c>
      <c r="G68" s="331"/>
      <c r="H68" s="325" t="s">
        <v>9</v>
      </c>
      <c r="I68" s="326"/>
      <c r="J68" s="326"/>
      <c r="K68" s="326"/>
      <c r="L68" s="326"/>
      <c r="M68" s="326"/>
      <c r="N68" s="326"/>
      <c r="O68" s="326"/>
      <c r="P68" s="329"/>
      <c r="Q68" s="88"/>
    </row>
    <row r="69" spans="1:17" ht="35.25" customHeight="1">
      <c r="A69" s="58"/>
      <c r="B69" s="323"/>
      <c r="C69" s="332" t="s">
        <v>155</v>
      </c>
      <c r="D69" s="332" t="s">
        <v>158</v>
      </c>
      <c r="E69" s="332" t="s">
        <v>156</v>
      </c>
      <c r="F69" s="332" t="s">
        <v>165</v>
      </c>
      <c r="G69" s="332" t="s">
        <v>10</v>
      </c>
      <c r="H69" s="322" t="s">
        <v>82</v>
      </c>
      <c r="I69" s="325" t="s">
        <v>91</v>
      </c>
      <c r="J69" s="329"/>
      <c r="K69" s="325" t="s">
        <v>100</v>
      </c>
      <c r="L69" s="326"/>
      <c r="M69" s="329"/>
      <c r="N69" s="322" t="s">
        <v>88</v>
      </c>
      <c r="O69" s="336" t="s">
        <v>89</v>
      </c>
      <c r="P69" s="322" t="s">
        <v>90</v>
      </c>
      <c r="Q69" s="355"/>
    </row>
    <row r="70" spans="1:17" ht="109.5" customHeight="1">
      <c r="A70" s="58"/>
      <c r="B70" s="323"/>
      <c r="C70" s="342"/>
      <c r="D70" s="342"/>
      <c r="E70" s="342"/>
      <c r="F70" s="342"/>
      <c r="G70" s="333"/>
      <c r="H70" s="323"/>
      <c r="I70" s="92" t="s">
        <v>84</v>
      </c>
      <c r="J70" s="92" t="s">
        <v>73</v>
      </c>
      <c r="K70" s="156" t="s">
        <v>95</v>
      </c>
      <c r="L70" s="92" t="s">
        <v>86</v>
      </c>
      <c r="M70" s="156" t="s">
        <v>87</v>
      </c>
      <c r="N70" s="323"/>
      <c r="O70" s="337"/>
      <c r="P70" s="323"/>
      <c r="Q70" s="355"/>
    </row>
    <row r="71" spans="1:17" ht="16.5" customHeight="1">
      <c r="A71" s="58"/>
      <c r="B71" s="96">
        <v>1</v>
      </c>
      <c r="C71" s="157">
        <v>2</v>
      </c>
      <c r="D71" s="157">
        <v>3</v>
      </c>
      <c r="E71" s="157">
        <v>4</v>
      </c>
      <c r="F71" s="157">
        <v>5</v>
      </c>
      <c r="G71" s="157">
        <v>6</v>
      </c>
      <c r="H71" s="96">
        <v>7</v>
      </c>
      <c r="I71" s="96">
        <v>8</v>
      </c>
      <c r="J71" s="96">
        <v>9</v>
      </c>
      <c r="K71" s="96">
        <v>10</v>
      </c>
      <c r="L71" s="96">
        <v>11</v>
      </c>
      <c r="M71" s="96">
        <v>12</v>
      </c>
      <c r="N71" s="96">
        <v>13</v>
      </c>
      <c r="O71" s="96">
        <v>14</v>
      </c>
      <c r="P71" s="96">
        <v>15</v>
      </c>
      <c r="Q71" s="89"/>
    </row>
    <row r="72" spans="1:17" ht="31.5" customHeight="1">
      <c r="A72" s="58"/>
      <c r="B72" s="371" t="s">
        <v>61</v>
      </c>
      <c r="C72" s="391" t="s">
        <v>107</v>
      </c>
      <c r="D72" s="374" t="s">
        <v>171</v>
      </c>
      <c r="E72" s="374" t="s">
        <v>171</v>
      </c>
      <c r="F72" s="107" t="s">
        <v>66</v>
      </c>
      <c r="G72" s="107"/>
      <c r="H72" s="101" t="s">
        <v>12</v>
      </c>
      <c r="I72" s="158" t="s">
        <v>13</v>
      </c>
      <c r="J72" s="159"/>
      <c r="K72" s="90">
        <v>100</v>
      </c>
      <c r="L72" s="90"/>
      <c r="M72" s="90">
        <f>K72</f>
        <v>100</v>
      </c>
      <c r="N72" s="90">
        <f>K72*0.1</f>
        <v>10</v>
      </c>
      <c r="O72" s="90">
        <v>0</v>
      </c>
      <c r="P72" s="90"/>
      <c r="Q72" s="89"/>
    </row>
    <row r="73" spans="1:17" ht="47.25" customHeight="1">
      <c r="A73" s="58"/>
      <c r="B73" s="373"/>
      <c r="C73" s="393"/>
      <c r="D73" s="376"/>
      <c r="E73" s="376"/>
      <c r="F73" s="107"/>
      <c r="G73" s="107"/>
      <c r="H73" s="101" t="s">
        <v>15</v>
      </c>
      <c r="I73" s="102" t="s">
        <v>13</v>
      </c>
      <c r="J73" s="91"/>
      <c r="K73" s="109">
        <v>35</v>
      </c>
      <c r="L73" s="109"/>
      <c r="M73" s="109">
        <f>K73</f>
        <v>35</v>
      </c>
      <c r="N73" s="109">
        <f>K73*0.1</f>
        <v>3.5</v>
      </c>
      <c r="O73" s="90">
        <v>0</v>
      </c>
      <c r="P73" s="90"/>
      <c r="Q73" s="89"/>
    </row>
    <row r="74" spans="1:17" ht="27.75" customHeight="1">
      <c r="A74" s="58"/>
      <c r="B74" s="348"/>
      <c r="C74" s="351"/>
      <c r="D74" s="351"/>
      <c r="E74" s="106"/>
      <c r="F74" s="107"/>
      <c r="G74" s="107"/>
      <c r="H74" s="101" t="s">
        <v>16</v>
      </c>
      <c r="I74" s="102" t="s">
        <v>13</v>
      </c>
      <c r="J74" s="91"/>
      <c r="K74" s="109">
        <v>90</v>
      </c>
      <c r="L74" s="109"/>
      <c r="M74" s="109">
        <f>K74</f>
        <v>90</v>
      </c>
      <c r="N74" s="109">
        <f>K74*0.1</f>
        <v>9</v>
      </c>
      <c r="O74" s="90">
        <v>0</v>
      </c>
      <c r="P74" s="90"/>
      <c r="Q74" s="89"/>
    </row>
    <row r="75" spans="1:17" ht="96">
      <c r="A75" s="58"/>
      <c r="B75" s="394"/>
      <c r="C75" s="395"/>
      <c r="D75" s="395"/>
      <c r="E75" s="140"/>
      <c r="F75" s="114"/>
      <c r="G75" s="114"/>
      <c r="H75" s="115" t="s">
        <v>67</v>
      </c>
      <c r="I75" s="116" t="s">
        <v>18</v>
      </c>
      <c r="J75" s="117"/>
      <c r="K75" s="186">
        <v>0</v>
      </c>
      <c r="L75" s="186"/>
      <c r="M75" s="90">
        <f>K75</f>
        <v>0</v>
      </c>
      <c r="N75" s="109">
        <f>K75*0.1</f>
        <v>0</v>
      </c>
      <c r="O75" s="90">
        <f>K75-M75-N75</f>
        <v>0</v>
      </c>
      <c r="P75" s="90"/>
      <c r="Q75" s="72"/>
    </row>
    <row r="76" spans="1:17" ht="15.75">
      <c r="A76" s="58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24" customHeight="1">
      <c r="A77" s="58"/>
      <c r="B77" s="261" t="s">
        <v>19</v>
      </c>
      <c r="C77" s="262"/>
      <c r="D77" s="262"/>
      <c r="E77" s="262"/>
      <c r="F77" s="262"/>
      <c r="G77" s="262"/>
      <c r="H77" s="262"/>
      <c r="I77" s="118"/>
      <c r="J77" s="118"/>
      <c r="K77" s="118"/>
      <c r="L77" s="118"/>
      <c r="M77" s="118"/>
      <c r="N77" s="118"/>
      <c r="O77" s="118"/>
      <c r="P77" s="118"/>
      <c r="Q77" s="58"/>
    </row>
    <row r="78" spans="1:17" ht="63.75" customHeight="1">
      <c r="A78" s="58"/>
      <c r="B78" s="322" t="s">
        <v>81</v>
      </c>
      <c r="C78" s="325" t="s">
        <v>8</v>
      </c>
      <c r="D78" s="326"/>
      <c r="E78" s="329"/>
      <c r="F78" s="330" t="s">
        <v>99</v>
      </c>
      <c r="G78" s="331"/>
      <c r="H78" s="325" t="s">
        <v>20</v>
      </c>
      <c r="I78" s="326"/>
      <c r="J78" s="326"/>
      <c r="K78" s="326"/>
      <c r="L78" s="326"/>
      <c r="M78" s="326"/>
      <c r="N78" s="326"/>
      <c r="O78" s="326"/>
      <c r="P78" s="326"/>
      <c r="Q78" s="322" t="s">
        <v>76</v>
      </c>
    </row>
    <row r="79" spans="1:17" ht="37.5" customHeight="1">
      <c r="A79" s="58"/>
      <c r="B79" s="323"/>
      <c r="C79" s="332" t="s">
        <v>155</v>
      </c>
      <c r="D79" s="332" t="s">
        <v>158</v>
      </c>
      <c r="E79" s="332" t="s">
        <v>156</v>
      </c>
      <c r="F79" s="332" t="s">
        <v>165</v>
      </c>
      <c r="G79" s="332" t="s">
        <v>10</v>
      </c>
      <c r="H79" s="322" t="s">
        <v>82</v>
      </c>
      <c r="I79" s="325" t="s">
        <v>91</v>
      </c>
      <c r="J79" s="329"/>
      <c r="K79" s="325" t="s">
        <v>100</v>
      </c>
      <c r="L79" s="326"/>
      <c r="M79" s="329"/>
      <c r="N79" s="322" t="s">
        <v>88</v>
      </c>
      <c r="O79" s="336" t="s">
        <v>89</v>
      </c>
      <c r="P79" s="334" t="s">
        <v>90</v>
      </c>
      <c r="Q79" s="323"/>
    </row>
    <row r="80" spans="1:17" ht="94.5">
      <c r="A80" s="58"/>
      <c r="B80" s="323"/>
      <c r="C80" s="342"/>
      <c r="D80" s="342"/>
      <c r="E80" s="342"/>
      <c r="F80" s="342"/>
      <c r="G80" s="333"/>
      <c r="H80" s="323"/>
      <c r="I80" s="92" t="s">
        <v>84</v>
      </c>
      <c r="J80" s="92" t="s">
        <v>73</v>
      </c>
      <c r="K80" s="156" t="s">
        <v>95</v>
      </c>
      <c r="L80" s="92" t="s">
        <v>86</v>
      </c>
      <c r="M80" s="156" t="s">
        <v>87</v>
      </c>
      <c r="N80" s="323"/>
      <c r="O80" s="337"/>
      <c r="P80" s="335"/>
      <c r="Q80" s="323"/>
    </row>
    <row r="81" spans="1:17" ht="15.75">
      <c r="A81" s="58"/>
      <c r="B81" s="96">
        <v>1</v>
      </c>
      <c r="C81" s="157">
        <v>2</v>
      </c>
      <c r="D81" s="157">
        <v>3</v>
      </c>
      <c r="E81" s="157">
        <v>4</v>
      </c>
      <c r="F81" s="157">
        <v>5</v>
      </c>
      <c r="G81" s="157">
        <v>6</v>
      </c>
      <c r="H81" s="96">
        <v>7</v>
      </c>
      <c r="I81" s="96">
        <v>8</v>
      </c>
      <c r="J81" s="96">
        <v>9</v>
      </c>
      <c r="K81" s="96">
        <v>10</v>
      </c>
      <c r="L81" s="96">
        <v>11</v>
      </c>
      <c r="M81" s="96">
        <v>12</v>
      </c>
      <c r="N81" s="96">
        <v>13</v>
      </c>
      <c r="O81" s="96">
        <v>14</v>
      </c>
      <c r="P81" s="96">
        <v>15</v>
      </c>
      <c r="Q81" s="96">
        <v>16</v>
      </c>
    </row>
    <row r="82" spans="1:17" ht="87" customHeight="1">
      <c r="A82" s="58"/>
      <c r="B82" s="184" t="s">
        <v>61</v>
      </c>
      <c r="C82" s="101" t="s">
        <v>107</v>
      </c>
      <c r="D82" s="114" t="s">
        <v>171</v>
      </c>
      <c r="E82" s="114" t="s">
        <v>171</v>
      </c>
      <c r="F82" s="125" t="s">
        <v>66</v>
      </c>
      <c r="G82" s="125"/>
      <c r="H82" s="126" t="s">
        <v>21</v>
      </c>
      <c r="I82" s="160" t="s">
        <v>22</v>
      </c>
      <c r="J82" s="159">
        <v>792</v>
      </c>
      <c r="K82" s="186">
        <v>3</v>
      </c>
      <c r="L82" s="90"/>
      <c r="M82" s="186">
        <v>3</v>
      </c>
      <c r="N82" s="109">
        <f>K82*0.1</f>
        <v>0.30000000000000004</v>
      </c>
      <c r="O82" s="90">
        <v>0</v>
      </c>
      <c r="P82" s="90"/>
      <c r="Q82" s="90"/>
    </row>
    <row r="83" spans="1:17" ht="15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ht="15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181"/>
      <c r="O84" s="58"/>
      <c r="P84" s="58"/>
      <c r="Q84" s="58"/>
    </row>
    <row r="85" spans="1:17" ht="15.75">
      <c r="A85" s="58"/>
      <c r="B85" s="327" t="s">
        <v>101</v>
      </c>
      <c r="C85" s="327"/>
      <c r="D85" s="386" t="s">
        <v>127</v>
      </c>
      <c r="E85" s="386"/>
      <c r="F85" s="386"/>
      <c r="G85" s="386"/>
      <c r="H85" s="386"/>
      <c r="I85" s="386"/>
      <c r="J85" s="386"/>
      <c r="K85" s="58"/>
      <c r="L85" s="58"/>
      <c r="M85" s="58"/>
      <c r="N85" s="386" t="s">
        <v>48</v>
      </c>
      <c r="O85" s="386"/>
      <c r="P85" s="58"/>
      <c r="Q85" s="58"/>
    </row>
    <row r="86" spans="1:17" ht="15.75">
      <c r="A86" s="58"/>
      <c r="B86" s="172" t="str">
        <f>D4</f>
        <v>" 30 "  ДЕКАБРЯ   2021г</v>
      </c>
      <c r="C86" s="171"/>
      <c r="D86" s="171"/>
      <c r="E86" s="173" t="s">
        <v>102</v>
      </c>
      <c r="F86" s="173"/>
      <c r="G86" s="173"/>
      <c r="H86" s="328"/>
      <c r="I86" s="328"/>
      <c r="J86" s="171"/>
      <c r="K86" s="58"/>
      <c r="L86" s="173" t="s">
        <v>24</v>
      </c>
      <c r="M86" s="58"/>
      <c r="N86" s="328" t="s">
        <v>104</v>
      </c>
      <c r="O86" s="328"/>
      <c r="P86" s="58"/>
      <c r="Q86" s="58"/>
    </row>
    <row r="87" spans="1:17" ht="15.75">
      <c r="A87" s="58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58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"/>
      <c r="O91" s="4"/>
      <c r="P91" s="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7"/>
      <c r="O93" s="17"/>
      <c r="P93" s="17"/>
    </row>
    <row r="94" spans="2:16" ht="83.2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8"/>
      <c r="O94" s="18"/>
      <c r="P94" s="18"/>
    </row>
    <row r="95" spans="2:16" ht="61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8"/>
      <c r="O95" s="18"/>
      <c r="P95" s="18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"/>
      <c r="O96" s="11"/>
      <c r="P96" s="11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3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7"/>
      <c r="O108" s="17"/>
      <c r="P108" s="17"/>
    </row>
    <row r="109" spans="2:16" ht="29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7"/>
      <c r="O109" s="17"/>
      <c r="P109" s="17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7"/>
      <c r="O110" s="17"/>
      <c r="P110" s="17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3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140">
    <mergeCell ref="C48:C52"/>
    <mergeCell ref="D48:D52"/>
    <mergeCell ref="F48:F52"/>
    <mergeCell ref="F59:F60"/>
    <mergeCell ref="B85:C85"/>
    <mergeCell ref="D85:J85"/>
    <mergeCell ref="B78:B80"/>
    <mergeCell ref="C78:E78"/>
    <mergeCell ref="F78:G78"/>
    <mergeCell ref="E72:E73"/>
    <mergeCell ref="O69:O70"/>
    <mergeCell ref="P69:P70"/>
    <mergeCell ref="F79:F80"/>
    <mergeCell ref="N85:O85"/>
    <mergeCell ref="H86:I86"/>
    <mergeCell ref="N86:O86"/>
    <mergeCell ref="G79:G80"/>
    <mergeCell ref="H79:H80"/>
    <mergeCell ref="I79:J79"/>
    <mergeCell ref="Q69:Q70"/>
    <mergeCell ref="E69:E70"/>
    <mergeCell ref="K79:M79"/>
    <mergeCell ref="N79:N80"/>
    <mergeCell ref="O79:O80"/>
    <mergeCell ref="H69:H70"/>
    <mergeCell ref="I69:J69"/>
    <mergeCell ref="K69:M69"/>
    <mergeCell ref="H78:P78"/>
    <mergeCell ref="N69:N70"/>
    <mergeCell ref="C74:C75"/>
    <mergeCell ref="Q78:Q80"/>
    <mergeCell ref="C79:C80"/>
    <mergeCell ref="D79:D80"/>
    <mergeCell ref="E79:E80"/>
    <mergeCell ref="D74:D75"/>
    <mergeCell ref="P79:P80"/>
    <mergeCell ref="L63:N64"/>
    <mergeCell ref="H68:P68"/>
    <mergeCell ref="B72:B73"/>
    <mergeCell ref="C72:C73"/>
    <mergeCell ref="D72:D73"/>
    <mergeCell ref="B74:B75"/>
    <mergeCell ref="O63:O64"/>
    <mergeCell ref="B66:Q66"/>
    <mergeCell ref="B68:B70"/>
    <mergeCell ref="C68:E68"/>
    <mergeCell ref="Q55:Q57"/>
    <mergeCell ref="C56:C57"/>
    <mergeCell ref="D56:D57"/>
    <mergeCell ref="E56:E57"/>
    <mergeCell ref="F56:F57"/>
    <mergeCell ref="G56:G57"/>
    <mergeCell ref="H55:P55"/>
    <mergeCell ref="O56:O57"/>
    <mergeCell ref="P56:P57"/>
    <mergeCell ref="H56:H57"/>
    <mergeCell ref="G50:G52"/>
    <mergeCell ref="C69:C70"/>
    <mergeCell ref="D69:D70"/>
    <mergeCell ref="F69:F70"/>
    <mergeCell ref="G69:G70"/>
    <mergeCell ref="B55:B57"/>
    <mergeCell ref="C55:E55"/>
    <mergeCell ref="F55:G55"/>
    <mergeCell ref="F68:G68"/>
    <mergeCell ref="B48:B52"/>
    <mergeCell ref="I56:J56"/>
    <mergeCell ref="K56:M56"/>
    <mergeCell ref="N56:N57"/>
    <mergeCell ref="Q45:Q46"/>
    <mergeCell ref="E48:E52"/>
    <mergeCell ref="G48:G49"/>
    <mergeCell ref="H45:H46"/>
    <mergeCell ref="I45:J45"/>
    <mergeCell ref="K45:M45"/>
    <mergeCell ref="N45:N46"/>
    <mergeCell ref="O45:O46"/>
    <mergeCell ref="P45:P46"/>
    <mergeCell ref="B42:Q42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E34:E35"/>
    <mergeCell ref="F34:F35"/>
    <mergeCell ref="D37:F37"/>
    <mergeCell ref="L39:N40"/>
    <mergeCell ref="O39:O40"/>
    <mergeCell ref="P39:P40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P20:P21"/>
    <mergeCell ref="Q20:Q21"/>
    <mergeCell ref="E23:E27"/>
    <mergeCell ref="F23:F27"/>
    <mergeCell ref="B24:B27"/>
    <mergeCell ref="C24:C27"/>
    <mergeCell ref="D24:D27"/>
    <mergeCell ref="G20:G21"/>
    <mergeCell ref="H20:H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7" max="16" man="1"/>
    <brk id="61" max="16" man="1"/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tabSelected="1" view="pageBreakPreview" zoomScale="80" zoomScaleSheetLayoutView="80" zoomScalePageLayoutView="0" workbookViewId="0" topLeftCell="A1">
      <selection activeCell="K83" sqref="K83"/>
    </sheetView>
  </sheetViews>
  <sheetFormatPr defaultColWidth="8.8515625" defaultRowHeight="12.75"/>
  <cols>
    <col min="1" max="1" width="8.8515625" style="1" customWidth="1"/>
    <col min="2" max="2" width="22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'новоцимлянская сош 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33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'новоцимлянская сош 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'новоцимлянская сош 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'новоцимлянская сош '!O5</f>
        <v>44560</v>
      </c>
      <c r="P5" s="78"/>
      <c r="Q5" s="58"/>
    </row>
    <row r="6" spans="1:17" ht="30.75" customHeight="1">
      <c r="A6" s="58"/>
      <c r="B6" s="363" t="s">
        <v>78</v>
      </c>
      <c r="C6" s="363"/>
      <c r="D6" s="363"/>
      <c r="E6" s="363"/>
      <c r="F6" s="80"/>
      <c r="G6" s="481" t="s">
        <v>120</v>
      </c>
      <c r="H6" s="481"/>
      <c r="I6" s="481"/>
      <c r="J6" s="481"/>
      <c r="K6" s="481"/>
      <c r="L6" s="58"/>
      <c r="M6" s="58"/>
      <c r="N6" s="75" t="s">
        <v>71</v>
      </c>
      <c r="O6" s="71"/>
      <c r="P6" s="72"/>
      <c r="Q6" s="58"/>
    </row>
    <row r="7" spans="1:17" ht="36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5.75">
      <c r="A9" s="58"/>
      <c r="B9" s="58" t="s">
        <v>3</v>
      </c>
      <c r="C9" s="58"/>
      <c r="D9" s="58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36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32" t="s">
        <v>26</v>
      </c>
      <c r="C15" s="233"/>
      <c r="D15" s="233"/>
      <c r="E15" s="233"/>
      <c r="F15" s="233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237" t="s">
        <v>93</v>
      </c>
      <c r="C16" s="231"/>
      <c r="D16" s="231"/>
      <c r="E16" s="237" t="s">
        <v>27</v>
      </c>
      <c r="F16" s="237"/>
      <c r="G16" s="20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83" t="s">
        <v>80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</row>
    <row r="18" spans="1:17" ht="15.75">
      <c r="A18" s="58"/>
      <c r="B18" s="231" t="s">
        <v>7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78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156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27.75" customHeight="1">
      <c r="A23" s="58"/>
      <c r="B23" s="371" t="s">
        <v>63</v>
      </c>
      <c r="C23" s="384" t="s">
        <v>107</v>
      </c>
      <c r="D23" s="374" t="s">
        <v>175</v>
      </c>
      <c r="E23" s="356"/>
      <c r="F23" s="356" t="s">
        <v>56</v>
      </c>
      <c r="G23" s="100"/>
      <c r="H23" s="101" t="s">
        <v>12</v>
      </c>
      <c r="I23" s="102" t="s">
        <v>13</v>
      </c>
      <c r="J23" s="91"/>
      <c r="K23" s="90">
        <v>100</v>
      </c>
      <c r="L23" s="90"/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73"/>
      <c r="C24" s="385"/>
      <c r="D24" s="376"/>
      <c r="E24" s="345"/>
      <c r="F24" s="345"/>
      <c r="G24" s="107"/>
      <c r="H24" s="101" t="s">
        <v>15</v>
      </c>
      <c r="I24" s="102" t="s">
        <v>13</v>
      </c>
      <c r="J24" s="91"/>
      <c r="K24" s="109">
        <v>80</v>
      </c>
      <c r="L24" s="109"/>
      <c r="M24" s="109">
        <f>K24</f>
        <v>80</v>
      </c>
      <c r="N24" s="109">
        <f>K24*0.1</f>
        <v>8</v>
      </c>
      <c r="O24" s="90">
        <v>0</v>
      </c>
      <c r="P24" s="90"/>
      <c r="Q24" s="89"/>
    </row>
    <row r="25" spans="1:17" ht="30" customHeight="1">
      <c r="A25" s="58"/>
      <c r="B25" s="465" t="s">
        <v>64</v>
      </c>
      <c r="C25" s="471" t="s">
        <v>14</v>
      </c>
      <c r="D25" s="471" t="s">
        <v>31</v>
      </c>
      <c r="E25" s="345"/>
      <c r="F25" s="345"/>
      <c r="G25" s="107"/>
      <c r="H25" s="101" t="s">
        <v>16</v>
      </c>
      <c r="I25" s="102" t="s">
        <v>13</v>
      </c>
      <c r="J25" s="91"/>
      <c r="K25" s="90">
        <v>60</v>
      </c>
      <c r="L25" s="90"/>
      <c r="M25" s="90">
        <f>K25</f>
        <v>60</v>
      </c>
      <c r="N25" s="109">
        <f>K25*0.1</f>
        <v>6</v>
      </c>
      <c r="O25" s="90">
        <v>0</v>
      </c>
      <c r="P25" s="90"/>
      <c r="Q25" s="89"/>
    </row>
    <row r="26" spans="1:17" ht="60.75" customHeight="1">
      <c r="A26" s="58"/>
      <c r="B26" s="466"/>
      <c r="C26" s="472"/>
      <c r="D26" s="472"/>
      <c r="E26" s="345"/>
      <c r="F26" s="345"/>
      <c r="G26" s="107"/>
      <c r="H26" s="101" t="s">
        <v>39</v>
      </c>
      <c r="I26" s="102" t="s">
        <v>13</v>
      </c>
      <c r="J26" s="91"/>
      <c r="K26" s="109">
        <v>100</v>
      </c>
      <c r="L26" s="109"/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2.75" customHeight="1">
      <c r="A27" s="58"/>
      <c r="B27" s="467"/>
      <c r="C27" s="473"/>
      <c r="D27" s="473"/>
      <c r="E27" s="347"/>
      <c r="F27" s="347"/>
      <c r="G27" s="114"/>
      <c r="H27" s="115" t="s">
        <v>17</v>
      </c>
      <c r="I27" s="116" t="s">
        <v>18</v>
      </c>
      <c r="J27" s="117"/>
      <c r="K27" s="192">
        <v>0</v>
      </c>
      <c r="L27" s="192"/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34" t="s">
        <v>19</v>
      </c>
      <c r="C29" s="245"/>
      <c r="D29" s="245"/>
      <c r="E29" s="245"/>
      <c r="F29" s="245"/>
      <c r="G29" s="245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69.7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156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04.25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201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64.5" customHeight="1">
      <c r="A34" s="58"/>
      <c r="B34" s="121" t="s">
        <v>63</v>
      </c>
      <c r="C34" s="179" t="s">
        <v>113</v>
      </c>
      <c r="D34" s="187" t="s">
        <v>171</v>
      </c>
      <c r="E34" s="356"/>
      <c r="F34" s="356" t="s">
        <v>66</v>
      </c>
      <c r="G34" s="125"/>
      <c r="H34" s="126" t="s">
        <v>21</v>
      </c>
      <c r="I34" s="127" t="s">
        <v>22</v>
      </c>
      <c r="J34" s="91">
        <v>792</v>
      </c>
      <c r="K34" s="128">
        <v>140</v>
      </c>
      <c r="L34" s="119"/>
      <c r="M34" s="128">
        <v>140</v>
      </c>
      <c r="N34" s="109">
        <f>K34*0.1</f>
        <v>14</v>
      </c>
      <c r="O34" s="90">
        <v>0</v>
      </c>
      <c r="P34" s="90"/>
      <c r="Q34" s="90"/>
    </row>
    <row r="35" spans="1:17" ht="40.5" customHeight="1">
      <c r="A35" s="58"/>
      <c r="B35" s="129" t="s">
        <v>64</v>
      </c>
      <c r="C35" s="179" t="s">
        <v>108</v>
      </c>
      <c r="D35" s="101" t="s">
        <v>31</v>
      </c>
      <c r="E35" s="347"/>
      <c r="F35" s="347"/>
      <c r="G35" s="114"/>
      <c r="H35" s="126" t="s">
        <v>21</v>
      </c>
      <c r="I35" s="127" t="s">
        <v>22</v>
      </c>
      <c r="J35" s="91">
        <v>792</v>
      </c>
      <c r="K35" s="192">
        <v>5</v>
      </c>
      <c r="L35" s="90"/>
      <c r="M35" s="192">
        <v>5</v>
      </c>
      <c r="N35" s="109">
        <f>K35*0.1</f>
        <v>0.5</v>
      </c>
      <c r="O35" s="90">
        <v>0</v>
      </c>
      <c r="P35" s="90"/>
      <c r="Q35" s="90"/>
    </row>
    <row r="36" spans="1:17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8.75">
      <c r="A38" s="72"/>
      <c r="B38" s="279"/>
      <c r="C38" s="280" t="s">
        <v>5</v>
      </c>
      <c r="D38" s="236">
        <v>2</v>
      </c>
      <c r="E38" s="231"/>
      <c r="F38" s="231"/>
      <c r="G38" s="231"/>
      <c r="H38" s="231"/>
      <c r="I38" s="231"/>
      <c r="J38" s="231"/>
      <c r="K38" s="231"/>
      <c r="L38" s="231"/>
      <c r="M38" s="278"/>
      <c r="N38" s="278"/>
      <c r="O38" s="231"/>
      <c r="P38" s="231"/>
      <c r="Q38" s="278"/>
    </row>
    <row r="39" spans="1:17" ht="28.5" customHeight="1">
      <c r="A39" s="58"/>
      <c r="B39" s="281" t="s">
        <v>92</v>
      </c>
      <c r="C39" s="231"/>
      <c r="D39" s="231"/>
      <c r="E39" s="231"/>
      <c r="F39" s="231"/>
      <c r="G39" s="231"/>
      <c r="H39" s="231"/>
      <c r="I39" s="231"/>
      <c r="J39" s="231"/>
      <c r="K39" s="231"/>
      <c r="L39" s="378" t="s">
        <v>72</v>
      </c>
      <c r="M39" s="378"/>
      <c r="N39" s="379"/>
      <c r="O39" s="380" t="s">
        <v>216</v>
      </c>
      <c r="P39" s="382"/>
      <c r="Q39" s="282"/>
    </row>
    <row r="40" spans="1:17" ht="15.75" customHeight="1">
      <c r="A40" s="58"/>
      <c r="B40" s="255" t="s">
        <v>34</v>
      </c>
      <c r="C40" s="256"/>
      <c r="D40" s="256"/>
      <c r="E40" s="256"/>
      <c r="F40" s="256"/>
      <c r="G40" s="257"/>
      <c r="H40" s="257"/>
      <c r="I40" s="231"/>
      <c r="J40" s="231"/>
      <c r="K40" s="231"/>
      <c r="L40" s="378"/>
      <c r="M40" s="378"/>
      <c r="N40" s="379"/>
      <c r="O40" s="381"/>
      <c r="P40" s="382"/>
      <c r="Q40" s="283"/>
    </row>
    <row r="41" spans="1:17" ht="15.75">
      <c r="A41" s="58"/>
      <c r="B41" s="237" t="s">
        <v>93</v>
      </c>
      <c r="C41" s="231"/>
      <c r="D41" s="231"/>
      <c r="E41" s="237" t="s">
        <v>27</v>
      </c>
      <c r="F41" s="237"/>
      <c r="G41" s="237"/>
      <c r="H41" s="231"/>
      <c r="I41" s="231"/>
      <c r="J41" s="231"/>
      <c r="K41" s="231"/>
      <c r="L41" s="231"/>
      <c r="M41" s="231"/>
      <c r="N41" s="231"/>
      <c r="O41" s="231"/>
      <c r="P41" s="231"/>
      <c r="Q41" s="231"/>
    </row>
    <row r="42" spans="1:17" ht="20.25" customHeight="1">
      <c r="A42" s="58"/>
      <c r="B42" s="383" t="s">
        <v>80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</row>
    <row r="43" spans="1:17" ht="15.75">
      <c r="A43" s="58"/>
      <c r="B43" s="231" t="s">
        <v>94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78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155</v>
      </c>
      <c r="D45" s="332" t="s">
        <v>174</v>
      </c>
      <c r="E45" s="332" t="s">
        <v>156</v>
      </c>
      <c r="F45" s="332" t="s">
        <v>165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0" customHeight="1">
      <c r="A48" s="58"/>
      <c r="B48" s="371" t="s">
        <v>59</v>
      </c>
      <c r="C48" s="322" t="s">
        <v>11</v>
      </c>
      <c r="D48" s="374" t="s">
        <v>171</v>
      </c>
      <c r="E48" s="374" t="s">
        <v>171</v>
      </c>
      <c r="F48" s="374" t="s">
        <v>66</v>
      </c>
      <c r="G48" s="374"/>
      <c r="H48" s="101" t="s">
        <v>12</v>
      </c>
      <c r="I48" s="102" t="s">
        <v>13</v>
      </c>
      <c r="J48" s="91"/>
      <c r="K48" s="90">
        <v>100</v>
      </c>
      <c r="L48" s="90"/>
      <c r="M48" s="90">
        <f>K48</f>
        <v>100</v>
      </c>
      <c r="N48" s="90">
        <f>K48*0.1</f>
        <v>10</v>
      </c>
      <c r="O48" s="90">
        <v>0</v>
      </c>
      <c r="P48" s="90"/>
      <c r="Q48" s="135"/>
    </row>
    <row r="49" spans="1:17" ht="54.75" customHeight="1">
      <c r="A49" s="58"/>
      <c r="B49" s="372"/>
      <c r="C49" s="323"/>
      <c r="D49" s="375"/>
      <c r="E49" s="375"/>
      <c r="F49" s="375"/>
      <c r="G49" s="375"/>
      <c r="H49" s="101" t="s">
        <v>15</v>
      </c>
      <c r="I49" s="102" t="s">
        <v>13</v>
      </c>
      <c r="J49" s="91"/>
      <c r="K49" s="109">
        <v>75</v>
      </c>
      <c r="L49" s="109"/>
      <c r="M49" s="109">
        <f>K49</f>
        <v>75</v>
      </c>
      <c r="N49" s="109">
        <f>K49*0.1</f>
        <v>7.5</v>
      </c>
      <c r="O49" s="90">
        <v>0</v>
      </c>
      <c r="P49" s="90"/>
      <c r="Q49" s="135"/>
    </row>
    <row r="50" spans="1:17" ht="54.75" customHeight="1">
      <c r="A50" s="58"/>
      <c r="B50" s="372"/>
      <c r="C50" s="323"/>
      <c r="D50" s="375"/>
      <c r="E50" s="375"/>
      <c r="F50" s="375"/>
      <c r="G50" s="137"/>
      <c r="H50" s="101" t="s">
        <v>39</v>
      </c>
      <c r="I50" s="102" t="s">
        <v>13</v>
      </c>
      <c r="J50" s="91"/>
      <c r="K50" s="109">
        <v>90</v>
      </c>
      <c r="L50" s="109"/>
      <c r="M50" s="109">
        <f>K50</f>
        <v>90</v>
      </c>
      <c r="N50" s="109">
        <f>K50*0.1</f>
        <v>9</v>
      </c>
      <c r="O50" s="90">
        <v>0</v>
      </c>
      <c r="P50" s="90"/>
      <c r="Q50" s="135"/>
    </row>
    <row r="51" spans="1:17" ht="36" customHeight="1">
      <c r="A51" s="58"/>
      <c r="B51" s="373"/>
      <c r="C51" s="324"/>
      <c r="D51" s="376"/>
      <c r="E51" s="376"/>
      <c r="F51" s="376"/>
      <c r="G51" s="375"/>
      <c r="H51" s="101" t="s">
        <v>169</v>
      </c>
      <c r="I51" s="102" t="s">
        <v>13</v>
      </c>
      <c r="J51" s="91"/>
      <c r="K51" s="109">
        <v>100</v>
      </c>
      <c r="L51" s="109"/>
      <c r="M51" s="109">
        <f>K51</f>
        <v>100</v>
      </c>
      <c r="N51" s="109">
        <f>K51*0.1</f>
        <v>10</v>
      </c>
      <c r="O51" s="90">
        <v>0</v>
      </c>
      <c r="P51" s="90"/>
      <c r="Q51" s="135"/>
    </row>
    <row r="52" spans="1:17" ht="96">
      <c r="A52" s="58"/>
      <c r="B52" s="191" t="s">
        <v>60</v>
      </c>
      <c r="C52" s="101" t="s">
        <v>176</v>
      </c>
      <c r="D52" s="187" t="s">
        <v>171</v>
      </c>
      <c r="E52" s="187" t="s">
        <v>171</v>
      </c>
      <c r="F52" s="136" t="s">
        <v>66</v>
      </c>
      <c r="G52" s="376"/>
      <c r="H52" s="115" t="s">
        <v>17</v>
      </c>
      <c r="I52" s="116" t="s">
        <v>18</v>
      </c>
      <c r="J52" s="117"/>
      <c r="K52" s="192">
        <v>0</v>
      </c>
      <c r="L52" s="192"/>
      <c r="M52" s="90">
        <f>K52</f>
        <v>0</v>
      </c>
      <c r="N52" s="109">
        <f>K52*0.1</f>
        <v>0</v>
      </c>
      <c r="O52" s="90">
        <f>K52-M52-N52</f>
        <v>0</v>
      </c>
      <c r="P52" s="90"/>
      <c r="Q52" s="143"/>
    </row>
    <row r="53" spans="1:17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57" t="s">
        <v>19</v>
      </c>
      <c r="C54" s="267"/>
      <c r="D54" s="267"/>
      <c r="E54" s="267"/>
      <c r="F54" s="267"/>
      <c r="G54" s="267"/>
      <c r="H54" s="118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34.5" customHeight="1">
      <c r="A56" s="58"/>
      <c r="B56" s="323"/>
      <c r="C56" s="332" t="s">
        <v>155</v>
      </c>
      <c r="D56" s="332" t="s">
        <v>174</v>
      </c>
      <c r="E56" s="332" t="s">
        <v>156</v>
      </c>
      <c r="F56" s="332" t="s">
        <v>165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64.5" customHeight="1">
      <c r="A59" s="58"/>
      <c r="B59" s="129" t="s">
        <v>59</v>
      </c>
      <c r="C59" s="144" t="s">
        <v>107</v>
      </c>
      <c r="D59" s="187" t="s">
        <v>171</v>
      </c>
      <c r="E59" s="99" t="s">
        <v>150</v>
      </c>
      <c r="F59" s="374" t="s">
        <v>66</v>
      </c>
      <c r="G59" s="100"/>
      <c r="H59" s="145" t="s">
        <v>21</v>
      </c>
      <c r="I59" s="127" t="s">
        <v>22</v>
      </c>
      <c r="J59" s="91">
        <v>792</v>
      </c>
      <c r="K59" s="128">
        <v>122</v>
      </c>
      <c r="L59" s="119"/>
      <c r="M59" s="119">
        <v>130</v>
      </c>
      <c r="N59" s="146">
        <f>K59*0.1</f>
        <v>12.200000000000001</v>
      </c>
      <c r="O59" s="119">
        <v>0</v>
      </c>
      <c r="P59" s="119"/>
      <c r="Q59" s="119"/>
    </row>
    <row r="60" spans="1:17" ht="51.75" customHeight="1">
      <c r="A60" s="58"/>
      <c r="B60" s="191" t="s">
        <v>60</v>
      </c>
      <c r="C60" s="101" t="s">
        <v>118</v>
      </c>
      <c r="D60" s="101"/>
      <c r="E60" s="101" t="s">
        <v>31</v>
      </c>
      <c r="F60" s="376"/>
      <c r="G60" s="114"/>
      <c r="H60" s="126" t="s">
        <v>21</v>
      </c>
      <c r="I60" s="127" t="s">
        <v>22</v>
      </c>
      <c r="J60" s="91">
        <v>792</v>
      </c>
      <c r="K60" s="192">
        <v>1</v>
      </c>
      <c r="L60" s="90"/>
      <c r="M60" s="90">
        <f>K60</f>
        <v>1</v>
      </c>
      <c r="N60" s="146">
        <f>K60*0.1</f>
        <v>0.1</v>
      </c>
      <c r="O60" s="90">
        <v>0</v>
      </c>
      <c r="P60" s="90"/>
      <c r="Q60" s="90"/>
    </row>
    <row r="61" spans="1:17" ht="15.75">
      <c r="A61" s="58"/>
      <c r="B61" s="148"/>
      <c r="C61" s="149"/>
      <c r="D61" s="149"/>
      <c r="E61" s="150"/>
      <c r="F61" s="150"/>
      <c r="G61" s="150"/>
      <c r="H61" s="151"/>
      <c r="I61" s="152"/>
      <c r="J61" s="88"/>
      <c r="K61" s="154"/>
      <c r="L61" s="154"/>
      <c r="M61" s="154"/>
      <c r="N61" s="154"/>
      <c r="O61" s="154"/>
      <c r="P61" s="154"/>
      <c r="Q61" s="89"/>
    </row>
    <row r="62" spans="1:17" ht="18.75">
      <c r="A62" s="58"/>
      <c r="B62" s="258"/>
      <c r="C62" s="280" t="s">
        <v>5</v>
      </c>
      <c r="D62" s="236">
        <v>3</v>
      </c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</row>
    <row r="63" spans="1:17" ht="15.75" customHeight="1">
      <c r="A63" s="58"/>
      <c r="B63" s="281" t="s">
        <v>6</v>
      </c>
      <c r="C63" s="231"/>
      <c r="D63" s="231"/>
      <c r="E63" s="231"/>
      <c r="F63" s="231"/>
      <c r="G63" s="231"/>
      <c r="H63" s="231"/>
      <c r="I63" s="231"/>
      <c r="J63" s="231"/>
      <c r="K63" s="231"/>
      <c r="L63" s="378" t="s">
        <v>72</v>
      </c>
      <c r="M63" s="378"/>
      <c r="N63" s="379"/>
      <c r="O63" s="380" t="s">
        <v>217</v>
      </c>
      <c r="P63" s="284"/>
      <c r="Q63" s="282"/>
    </row>
    <row r="64" spans="1:17" ht="30" customHeight="1">
      <c r="A64" s="58"/>
      <c r="B64" s="259" t="s">
        <v>38</v>
      </c>
      <c r="C64" s="260"/>
      <c r="D64" s="260"/>
      <c r="E64" s="260"/>
      <c r="F64" s="260"/>
      <c r="G64" s="261"/>
      <c r="H64" s="231"/>
      <c r="I64" s="231"/>
      <c r="J64" s="231"/>
      <c r="K64" s="231"/>
      <c r="L64" s="378"/>
      <c r="M64" s="378"/>
      <c r="N64" s="379"/>
      <c r="O64" s="381"/>
      <c r="P64" s="284"/>
      <c r="Q64" s="258"/>
    </row>
    <row r="65" spans="1:17" ht="15.75">
      <c r="A65" s="58"/>
      <c r="B65" s="237" t="s">
        <v>93</v>
      </c>
      <c r="C65" s="231"/>
      <c r="D65" s="231"/>
      <c r="E65" s="237" t="s">
        <v>27</v>
      </c>
      <c r="F65" s="237"/>
      <c r="G65" s="237"/>
      <c r="H65" s="231"/>
      <c r="I65" s="231"/>
      <c r="J65" s="231"/>
      <c r="K65" s="231"/>
      <c r="L65" s="231"/>
      <c r="M65" s="231"/>
      <c r="N65" s="231"/>
      <c r="O65" s="231"/>
      <c r="P65" s="231"/>
      <c r="Q65" s="231"/>
    </row>
    <row r="66" spans="1:17" ht="15.75">
      <c r="A66" s="58"/>
      <c r="B66" s="383" t="s">
        <v>80</v>
      </c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</row>
    <row r="67" spans="1:17" ht="15.75">
      <c r="A67" s="58"/>
      <c r="B67" s="231" t="s">
        <v>7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78"/>
    </row>
    <row r="68" spans="1:17" ht="63" customHeight="1">
      <c r="A68" s="58"/>
      <c r="B68" s="322" t="s">
        <v>81</v>
      </c>
      <c r="C68" s="325" t="s">
        <v>8</v>
      </c>
      <c r="D68" s="326"/>
      <c r="E68" s="329"/>
      <c r="F68" s="330" t="s">
        <v>99</v>
      </c>
      <c r="G68" s="331"/>
      <c r="H68" s="325" t="s">
        <v>9</v>
      </c>
      <c r="I68" s="326"/>
      <c r="J68" s="326"/>
      <c r="K68" s="326"/>
      <c r="L68" s="326"/>
      <c r="M68" s="326"/>
      <c r="N68" s="326"/>
      <c r="O68" s="326"/>
      <c r="P68" s="329"/>
      <c r="Q68" s="88"/>
    </row>
    <row r="69" spans="1:17" ht="35.25" customHeight="1">
      <c r="A69" s="58"/>
      <c r="B69" s="323"/>
      <c r="C69" s="332" t="s">
        <v>155</v>
      </c>
      <c r="D69" s="332" t="s">
        <v>174</v>
      </c>
      <c r="E69" s="332" t="s">
        <v>156</v>
      </c>
      <c r="F69" s="332" t="s">
        <v>165</v>
      </c>
      <c r="G69" s="332" t="s">
        <v>10</v>
      </c>
      <c r="H69" s="322" t="s">
        <v>82</v>
      </c>
      <c r="I69" s="325" t="s">
        <v>91</v>
      </c>
      <c r="J69" s="329"/>
      <c r="K69" s="325" t="s">
        <v>100</v>
      </c>
      <c r="L69" s="326"/>
      <c r="M69" s="329"/>
      <c r="N69" s="322" t="s">
        <v>88</v>
      </c>
      <c r="O69" s="336" t="s">
        <v>89</v>
      </c>
      <c r="P69" s="322" t="s">
        <v>90</v>
      </c>
      <c r="Q69" s="355"/>
    </row>
    <row r="70" spans="1:17" ht="109.5" customHeight="1">
      <c r="A70" s="58"/>
      <c r="B70" s="323"/>
      <c r="C70" s="342"/>
      <c r="D70" s="342"/>
      <c r="E70" s="342"/>
      <c r="F70" s="342"/>
      <c r="G70" s="333"/>
      <c r="H70" s="323"/>
      <c r="I70" s="92" t="s">
        <v>84</v>
      </c>
      <c r="J70" s="92" t="s">
        <v>73</v>
      </c>
      <c r="K70" s="156" t="s">
        <v>95</v>
      </c>
      <c r="L70" s="92" t="s">
        <v>86</v>
      </c>
      <c r="M70" s="156" t="s">
        <v>87</v>
      </c>
      <c r="N70" s="323"/>
      <c r="O70" s="337"/>
      <c r="P70" s="323"/>
      <c r="Q70" s="355"/>
    </row>
    <row r="71" spans="1:17" ht="16.5" customHeight="1">
      <c r="A71" s="58"/>
      <c r="B71" s="96">
        <v>1</v>
      </c>
      <c r="C71" s="157">
        <v>2</v>
      </c>
      <c r="D71" s="157">
        <v>3</v>
      </c>
      <c r="E71" s="157">
        <v>4</v>
      </c>
      <c r="F71" s="157">
        <v>5</v>
      </c>
      <c r="G71" s="157">
        <v>6</v>
      </c>
      <c r="H71" s="96">
        <v>7</v>
      </c>
      <c r="I71" s="96">
        <v>8</v>
      </c>
      <c r="J71" s="96">
        <v>9</v>
      </c>
      <c r="K71" s="96">
        <v>10</v>
      </c>
      <c r="L71" s="96">
        <v>11</v>
      </c>
      <c r="M71" s="96">
        <v>12</v>
      </c>
      <c r="N71" s="96">
        <v>13</v>
      </c>
      <c r="O71" s="96">
        <v>14</v>
      </c>
      <c r="P71" s="96">
        <v>15</v>
      </c>
      <c r="Q71" s="89"/>
    </row>
    <row r="72" spans="1:17" ht="31.5" customHeight="1">
      <c r="A72" s="58"/>
      <c r="B72" s="371" t="s">
        <v>61</v>
      </c>
      <c r="C72" s="384" t="s">
        <v>107</v>
      </c>
      <c r="D72" s="374" t="s">
        <v>171</v>
      </c>
      <c r="E72" s="345" t="s">
        <v>171</v>
      </c>
      <c r="F72" s="107" t="s">
        <v>66</v>
      </c>
      <c r="G72" s="107"/>
      <c r="H72" s="101" t="s">
        <v>12</v>
      </c>
      <c r="I72" s="158" t="s">
        <v>13</v>
      </c>
      <c r="J72" s="159"/>
      <c r="K72" s="90">
        <v>100</v>
      </c>
      <c r="L72" s="90"/>
      <c r="M72" s="90">
        <f>K72</f>
        <v>100</v>
      </c>
      <c r="N72" s="90">
        <f>K72*0.1</f>
        <v>10</v>
      </c>
      <c r="O72" s="90">
        <v>0</v>
      </c>
      <c r="P72" s="90"/>
      <c r="Q72" s="89"/>
    </row>
    <row r="73" spans="1:17" ht="47.25" customHeight="1">
      <c r="A73" s="58"/>
      <c r="B73" s="373"/>
      <c r="C73" s="385"/>
      <c r="D73" s="376"/>
      <c r="E73" s="345"/>
      <c r="F73" s="107"/>
      <c r="G73" s="107"/>
      <c r="H73" s="101" t="s">
        <v>15</v>
      </c>
      <c r="I73" s="102" t="s">
        <v>13</v>
      </c>
      <c r="J73" s="91"/>
      <c r="K73" s="109">
        <v>85</v>
      </c>
      <c r="L73" s="109"/>
      <c r="M73" s="109">
        <f>K73</f>
        <v>85</v>
      </c>
      <c r="N73" s="109">
        <f>K73*0.1</f>
        <v>8.5</v>
      </c>
      <c r="O73" s="90">
        <v>0</v>
      </c>
      <c r="P73" s="90"/>
      <c r="Q73" s="89"/>
    </row>
    <row r="74" spans="1:17" ht="27.75" customHeight="1">
      <c r="A74" s="58"/>
      <c r="B74" s="348"/>
      <c r="C74" s="351"/>
      <c r="D74" s="351"/>
      <c r="E74" s="345"/>
      <c r="F74" s="107"/>
      <c r="G74" s="107"/>
      <c r="H74" s="101" t="s">
        <v>16</v>
      </c>
      <c r="I74" s="102" t="s">
        <v>13</v>
      </c>
      <c r="J74" s="91"/>
      <c r="K74" s="109">
        <v>100</v>
      </c>
      <c r="L74" s="109"/>
      <c r="M74" s="109">
        <f>K74</f>
        <v>100</v>
      </c>
      <c r="N74" s="109">
        <f>K74*0.1</f>
        <v>10</v>
      </c>
      <c r="O74" s="90">
        <v>0</v>
      </c>
      <c r="P74" s="90"/>
      <c r="Q74" s="89"/>
    </row>
    <row r="75" spans="1:17" ht="96">
      <c r="A75" s="58"/>
      <c r="B75" s="394"/>
      <c r="C75" s="395"/>
      <c r="D75" s="395"/>
      <c r="E75" s="347"/>
      <c r="F75" s="114"/>
      <c r="G75" s="114"/>
      <c r="H75" s="115" t="s">
        <v>67</v>
      </c>
      <c r="I75" s="116" t="s">
        <v>18</v>
      </c>
      <c r="J75" s="117"/>
      <c r="K75" s="192">
        <v>0</v>
      </c>
      <c r="L75" s="192"/>
      <c r="M75" s="90">
        <f>K75</f>
        <v>0</v>
      </c>
      <c r="N75" s="109">
        <f>K75*0.1</f>
        <v>0</v>
      </c>
      <c r="O75" s="90">
        <f>K75-M75-N75</f>
        <v>0</v>
      </c>
      <c r="P75" s="90"/>
      <c r="Q75" s="72"/>
    </row>
    <row r="76" spans="1:17" ht="15.75">
      <c r="A76" s="58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24" customHeight="1">
      <c r="A77" s="58"/>
      <c r="B77" s="261" t="s">
        <v>19</v>
      </c>
      <c r="C77" s="262"/>
      <c r="D77" s="262"/>
      <c r="E77" s="262"/>
      <c r="F77" s="262"/>
      <c r="G77" s="262"/>
      <c r="H77" s="118"/>
      <c r="I77" s="118"/>
      <c r="J77" s="118"/>
      <c r="K77" s="118"/>
      <c r="L77" s="118"/>
      <c r="M77" s="118"/>
      <c r="N77" s="118"/>
      <c r="O77" s="118"/>
      <c r="P77" s="118"/>
      <c r="Q77" s="58"/>
    </row>
    <row r="78" spans="1:17" ht="63.75" customHeight="1">
      <c r="A78" s="58"/>
      <c r="B78" s="322" t="s">
        <v>81</v>
      </c>
      <c r="C78" s="325" t="s">
        <v>8</v>
      </c>
      <c r="D78" s="326"/>
      <c r="E78" s="329"/>
      <c r="F78" s="330" t="s">
        <v>99</v>
      </c>
      <c r="G78" s="331"/>
      <c r="H78" s="325" t="s">
        <v>20</v>
      </c>
      <c r="I78" s="326"/>
      <c r="J78" s="326"/>
      <c r="K78" s="326"/>
      <c r="L78" s="326"/>
      <c r="M78" s="326"/>
      <c r="N78" s="326"/>
      <c r="O78" s="326"/>
      <c r="P78" s="326"/>
      <c r="Q78" s="322" t="s">
        <v>76</v>
      </c>
    </row>
    <row r="79" spans="1:17" ht="37.5" customHeight="1">
      <c r="A79" s="58"/>
      <c r="B79" s="323"/>
      <c r="C79" s="332" t="s">
        <v>155</v>
      </c>
      <c r="D79" s="332" t="s">
        <v>174</v>
      </c>
      <c r="E79" s="332" t="s">
        <v>156</v>
      </c>
      <c r="F79" s="332" t="s">
        <v>165</v>
      </c>
      <c r="G79" s="332" t="s">
        <v>10</v>
      </c>
      <c r="H79" s="322" t="s">
        <v>82</v>
      </c>
      <c r="I79" s="325" t="s">
        <v>91</v>
      </c>
      <c r="J79" s="329"/>
      <c r="K79" s="325" t="s">
        <v>100</v>
      </c>
      <c r="L79" s="326"/>
      <c r="M79" s="329"/>
      <c r="N79" s="322" t="s">
        <v>88</v>
      </c>
      <c r="O79" s="336" t="s">
        <v>89</v>
      </c>
      <c r="P79" s="334" t="s">
        <v>90</v>
      </c>
      <c r="Q79" s="323"/>
    </row>
    <row r="80" spans="1:17" ht="94.5">
      <c r="A80" s="58"/>
      <c r="B80" s="323"/>
      <c r="C80" s="342"/>
      <c r="D80" s="342"/>
      <c r="E80" s="342"/>
      <c r="F80" s="342"/>
      <c r="G80" s="333"/>
      <c r="H80" s="323"/>
      <c r="I80" s="92" t="s">
        <v>84</v>
      </c>
      <c r="J80" s="92" t="s">
        <v>73</v>
      </c>
      <c r="K80" s="156" t="s">
        <v>95</v>
      </c>
      <c r="L80" s="92" t="s">
        <v>86</v>
      </c>
      <c r="M80" s="156" t="s">
        <v>87</v>
      </c>
      <c r="N80" s="323"/>
      <c r="O80" s="337"/>
      <c r="P80" s="335"/>
      <c r="Q80" s="323"/>
    </row>
    <row r="81" spans="1:17" ht="15.75">
      <c r="A81" s="58"/>
      <c r="B81" s="96">
        <v>1</v>
      </c>
      <c r="C81" s="157">
        <v>2</v>
      </c>
      <c r="D81" s="157">
        <v>3</v>
      </c>
      <c r="E81" s="157">
        <v>4</v>
      </c>
      <c r="F81" s="157">
        <v>5</v>
      </c>
      <c r="G81" s="157">
        <v>6</v>
      </c>
      <c r="H81" s="96">
        <v>7</v>
      </c>
      <c r="I81" s="96">
        <v>8</v>
      </c>
      <c r="J81" s="96">
        <v>9</v>
      </c>
      <c r="K81" s="96">
        <v>10</v>
      </c>
      <c r="L81" s="96">
        <v>11</v>
      </c>
      <c r="M81" s="96">
        <v>12</v>
      </c>
      <c r="N81" s="96">
        <v>13</v>
      </c>
      <c r="O81" s="96">
        <v>14</v>
      </c>
      <c r="P81" s="96">
        <v>15</v>
      </c>
      <c r="Q81" s="96">
        <v>16</v>
      </c>
    </row>
    <row r="82" spans="1:17" ht="90.75" customHeight="1">
      <c r="A82" s="58"/>
      <c r="B82" s="191" t="s">
        <v>61</v>
      </c>
      <c r="C82" s="101" t="s">
        <v>107</v>
      </c>
      <c r="D82" s="187" t="s">
        <v>177</v>
      </c>
      <c r="E82" s="125" t="s">
        <v>177</v>
      </c>
      <c r="F82" s="125" t="s">
        <v>66</v>
      </c>
      <c r="G82" s="125"/>
      <c r="H82" s="145" t="s">
        <v>21</v>
      </c>
      <c r="I82" s="160" t="s">
        <v>22</v>
      </c>
      <c r="J82" s="159">
        <v>792</v>
      </c>
      <c r="K82" s="192">
        <v>17</v>
      </c>
      <c r="L82" s="90"/>
      <c r="M82" s="192">
        <v>17</v>
      </c>
      <c r="N82" s="109">
        <f>K82*0.1</f>
        <v>1.7000000000000002</v>
      </c>
      <c r="O82" s="90">
        <v>0</v>
      </c>
      <c r="P82" s="90"/>
      <c r="Q82" s="90"/>
    </row>
    <row r="83" spans="1:17" ht="15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ht="15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181"/>
      <c r="O84" s="58"/>
      <c r="P84" s="58"/>
      <c r="Q84" s="58"/>
    </row>
    <row r="85" spans="1:17" ht="15.75">
      <c r="A85" s="58"/>
      <c r="B85" s="327" t="s">
        <v>101</v>
      </c>
      <c r="C85" s="327"/>
      <c r="D85" s="386" t="s">
        <v>121</v>
      </c>
      <c r="E85" s="386"/>
      <c r="F85" s="386"/>
      <c r="G85" s="386"/>
      <c r="H85" s="386"/>
      <c r="I85" s="386"/>
      <c r="J85" s="386"/>
      <c r="K85" s="58"/>
      <c r="L85" s="58"/>
      <c r="M85" s="58"/>
      <c r="N85" s="386" t="s">
        <v>122</v>
      </c>
      <c r="O85" s="386"/>
      <c r="P85" s="58"/>
      <c r="Q85" s="58"/>
    </row>
    <row r="86" spans="1:17" ht="15.75">
      <c r="A86" s="58"/>
      <c r="B86" s="172" t="str">
        <f>D4</f>
        <v>" 30 "  ДЕКАБРЯ   2021г</v>
      </c>
      <c r="C86" s="171"/>
      <c r="D86" s="171"/>
      <c r="E86" s="173" t="s">
        <v>102</v>
      </c>
      <c r="F86" s="173"/>
      <c r="G86" s="173"/>
      <c r="H86" s="328"/>
      <c r="I86" s="328"/>
      <c r="J86" s="171"/>
      <c r="K86" s="58"/>
      <c r="L86" s="173" t="s">
        <v>24</v>
      </c>
      <c r="M86" s="58"/>
      <c r="N86" s="328" t="s">
        <v>104</v>
      </c>
      <c r="O86" s="328"/>
      <c r="P86" s="58"/>
      <c r="Q86" s="58"/>
    </row>
    <row r="87" spans="1:17" ht="15.75">
      <c r="A87" s="58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58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"/>
      <c r="O91" s="4"/>
      <c r="P91" s="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7"/>
      <c r="O93" s="17"/>
      <c r="P93" s="17"/>
    </row>
    <row r="94" spans="2:16" ht="83.2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8"/>
      <c r="O94" s="18"/>
      <c r="P94" s="18"/>
    </row>
    <row r="95" spans="2:16" ht="61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8"/>
      <c r="O95" s="18"/>
      <c r="P95" s="18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"/>
      <c r="O96" s="11"/>
      <c r="P96" s="11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3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7"/>
      <c r="O108" s="17"/>
      <c r="P108" s="17"/>
    </row>
    <row r="109" spans="2:16" ht="29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7"/>
      <c r="O109" s="17"/>
      <c r="P109" s="17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7"/>
      <c r="O110" s="17"/>
      <c r="P110" s="17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3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143">
    <mergeCell ref="C2:H2"/>
    <mergeCell ref="B6:E6"/>
    <mergeCell ref="G6:K6"/>
    <mergeCell ref="B7:G7"/>
    <mergeCell ref="H7:J7"/>
    <mergeCell ref="B8:D8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G20:G21"/>
    <mergeCell ref="H20:H21"/>
    <mergeCell ref="I20:J20"/>
    <mergeCell ref="K20:M20"/>
    <mergeCell ref="N20:N21"/>
    <mergeCell ref="O20:O21"/>
    <mergeCell ref="P20:P21"/>
    <mergeCell ref="Q20:Q21"/>
    <mergeCell ref="B23:B24"/>
    <mergeCell ref="C23:C24"/>
    <mergeCell ref="D23:D24"/>
    <mergeCell ref="E23:E27"/>
    <mergeCell ref="F23:F27"/>
    <mergeCell ref="B25:B27"/>
    <mergeCell ref="C25:C27"/>
    <mergeCell ref="D25:D27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L39:N40"/>
    <mergeCell ref="O39:O40"/>
    <mergeCell ref="P39:P40"/>
    <mergeCell ref="H31:H32"/>
    <mergeCell ref="I31:J31"/>
    <mergeCell ref="K31:M31"/>
    <mergeCell ref="N31:N32"/>
    <mergeCell ref="O31:O32"/>
    <mergeCell ref="P31:P32"/>
    <mergeCell ref="E45:E46"/>
    <mergeCell ref="F45:F46"/>
    <mergeCell ref="G45:G46"/>
    <mergeCell ref="E34:E35"/>
    <mergeCell ref="F34:F35"/>
    <mergeCell ref="D37:F37"/>
    <mergeCell ref="N45:N46"/>
    <mergeCell ref="O45:O46"/>
    <mergeCell ref="P45:P46"/>
    <mergeCell ref="B42:Q42"/>
    <mergeCell ref="B44:B46"/>
    <mergeCell ref="C44:E44"/>
    <mergeCell ref="F44:G44"/>
    <mergeCell ref="H44:P44"/>
    <mergeCell ref="C45:C46"/>
    <mergeCell ref="D45:D46"/>
    <mergeCell ref="Q45:Q46"/>
    <mergeCell ref="B48:B51"/>
    <mergeCell ref="C48:C51"/>
    <mergeCell ref="D48:D51"/>
    <mergeCell ref="F48:F51"/>
    <mergeCell ref="G48:G49"/>
    <mergeCell ref="G51:G52"/>
    <mergeCell ref="H45:H46"/>
    <mergeCell ref="I45:J45"/>
    <mergeCell ref="K45:M45"/>
    <mergeCell ref="K56:M56"/>
    <mergeCell ref="N56:N57"/>
    <mergeCell ref="B55:B57"/>
    <mergeCell ref="C55:E55"/>
    <mergeCell ref="F55:G55"/>
    <mergeCell ref="H55:P55"/>
    <mergeCell ref="O56:O57"/>
    <mergeCell ref="P56:P57"/>
    <mergeCell ref="I69:J69"/>
    <mergeCell ref="K69:M69"/>
    <mergeCell ref="Q55:Q57"/>
    <mergeCell ref="C56:C57"/>
    <mergeCell ref="D56:D57"/>
    <mergeCell ref="E56:E57"/>
    <mergeCell ref="F56:F57"/>
    <mergeCell ref="G56:G57"/>
    <mergeCell ref="H56:H57"/>
    <mergeCell ref="I56:J56"/>
    <mergeCell ref="B68:B70"/>
    <mergeCell ref="C68:E68"/>
    <mergeCell ref="F68:G68"/>
    <mergeCell ref="C69:C70"/>
    <mergeCell ref="D69:D70"/>
    <mergeCell ref="F69:F70"/>
    <mergeCell ref="G69:G70"/>
    <mergeCell ref="F59:F60"/>
    <mergeCell ref="L63:N64"/>
    <mergeCell ref="H68:P68"/>
    <mergeCell ref="B72:B73"/>
    <mergeCell ref="C72:C73"/>
    <mergeCell ref="D72:D73"/>
    <mergeCell ref="E72:E75"/>
    <mergeCell ref="B74:B75"/>
    <mergeCell ref="O63:O64"/>
    <mergeCell ref="B66:Q66"/>
    <mergeCell ref="Q69:Q70"/>
    <mergeCell ref="E69:E70"/>
    <mergeCell ref="K79:M79"/>
    <mergeCell ref="N79:N80"/>
    <mergeCell ref="O79:O80"/>
    <mergeCell ref="C74:C75"/>
    <mergeCell ref="Q78:Q80"/>
    <mergeCell ref="C79:C80"/>
    <mergeCell ref="D79:D80"/>
    <mergeCell ref="E79:E80"/>
    <mergeCell ref="C78:E78"/>
    <mergeCell ref="F78:G78"/>
    <mergeCell ref="H78:P78"/>
    <mergeCell ref="P79:P80"/>
    <mergeCell ref="N69:N70"/>
    <mergeCell ref="O69:O70"/>
    <mergeCell ref="P69:P70"/>
    <mergeCell ref="F79:F80"/>
    <mergeCell ref="D74:D75"/>
    <mergeCell ref="H69:H70"/>
    <mergeCell ref="E48:E51"/>
    <mergeCell ref="B85:C85"/>
    <mergeCell ref="D85:J85"/>
    <mergeCell ref="N85:O85"/>
    <mergeCell ref="H86:I86"/>
    <mergeCell ref="N86:O86"/>
    <mergeCell ref="G79:G80"/>
    <mergeCell ref="H79:H80"/>
    <mergeCell ref="I79:J79"/>
    <mergeCell ref="B78:B80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4" r:id="rId1"/>
  <rowBreaks count="4" manualBreakCount="4">
    <brk id="28" max="14" man="1"/>
    <brk id="36" max="16" man="1"/>
    <brk id="61" max="16" man="1"/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A77">
      <selection activeCell="D95" sqref="D95"/>
    </sheetView>
  </sheetViews>
  <sheetFormatPr defaultColWidth="8.8515625" defaultRowHeight="12.75"/>
  <cols>
    <col min="1" max="1" width="8.8515625" style="1" customWidth="1"/>
    <col min="2" max="2" width="21.71093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'лозновская сош 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31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'лозновская сош 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'лозновская сош 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'лозновская сош '!O5</f>
        <v>44560</v>
      </c>
      <c r="P5" s="78"/>
      <c r="Q5" s="58"/>
    </row>
    <row r="6" spans="1:17" ht="30.75" customHeight="1">
      <c r="A6" s="58"/>
      <c r="B6" s="363" t="s">
        <v>78</v>
      </c>
      <c r="C6" s="363"/>
      <c r="D6" s="363"/>
      <c r="E6" s="363"/>
      <c r="F6" s="80"/>
      <c r="G6" s="481" t="s">
        <v>115</v>
      </c>
      <c r="H6" s="481"/>
      <c r="I6" s="481"/>
      <c r="J6" s="481"/>
      <c r="K6" s="481"/>
      <c r="L6" s="58"/>
      <c r="M6" s="58"/>
      <c r="N6" s="75" t="s">
        <v>71</v>
      </c>
      <c r="O6" s="71"/>
      <c r="P6" s="72"/>
      <c r="Q6" s="58"/>
    </row>
    <row r="7" spans="1:17" ht="29.25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5.75">
      <c r="A9" s="58"/>
      <c r="B9" s="58" t="s">
        <v>3</v>
      </c>
      <c r="C9" s="58"/>
      <c r="D9" s="58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68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69" t="s">
        <v>26</v>
      </c>
      <c r="C15" s="270"/>
      <c r="D15" s="270"/>
      <c r="E15" s="270"/>
      <c r="F15" s="270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81" t="s">
        <v>27</v>
      </c>
      <c r="F16" s="20"/>
      <c r="G16" s="20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58" t="s">
        <v>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156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27.75" customHeight="1">
      <c r="A23" s="58"/>
      <c r="B23" s="371" t="s">
        <v>63</v>
      </c>
      <c r="C23" s="391" t="s">
        <v>107</v>
      </c>
      <c r="D23" s="374" t="s">
        <v>150</v>
      </c>
      <c r="E23" s="99"/>
      <c r="F23" s="374" t="s">
        <v>56</v>
      </c>
      <c r="G23" s="100"/>
      <c r="H23" s="101" t="s">
        <v>12</v>
      </c>
      <c r="I23" s="102" t="s">
        <v>13</v>
      </c>
      <c r="J23" s="91"/>
      <c r="K23" s="192">
        <v>100</v>
      </c>
      <c r="L23" s="90"/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73"/>
      <c r="C24" s="393"/>
      <c r="D24" s="376"/>
      <c r="E24" s="106"/>
      <c r="F24" s="376"/>
      <c r="G24" s="107"/>
      <c r="H24" s="101" t="s">
        <v>15</v>
      </c>
      <c r="I24" s="102" t="s">
        <v>13</v>
      </c>
      <c r="J24" s="91"/>
      <c r="K24" s="108">
        <v>60</v>
      </c>
      <c r="L24" s="109"/>
      <c r="M24" s="109">
        <f>K24</f>
        <v>60</v>
      </c>
      <c r="N24" s="109">
        <f>K24*0.1</f>
        <v>6</v>
      </c>
      <c r="O24" s="90">
        <v>0</v>
      </c>
      <c r="P24" s="90"/>
      <c r="Q24" s="89"/>
    </row>
    <row r="25" spans="1:17" ht="42" customHeight="1">
      <c r="A25" s="58"/>
      <c r="B25" s="465" t="s">
        <v>64</v>
      </c>
      <c r="C25" s="468" t="s">
        <v>14</v>
      </c>
      <c r="D25" s="471" t="s">
        <v>31</v>
      </c>
      <c r="E25" s="374"/>
      <c r="F25" s="374" t="s">
        <v>56</v>
      </c>
      <c r="G25" s="107"/>
      <c r="H25" s="101" t="s">
        <v>169</v>
      </c>
      <c r="I25" s="102" t="s">
        <v>13</v>
      </c>
      <c r="J25" s="91"/>
      <c r="K25" s="192">
        <v>80</v>
      </c>
      <c r="L25" s="90"/>
      <c r="M25" s="90">
        <f>K25</f>
        <v>80</v>
      </c>
      <c r="N25" s="109">
        <f>K25*0.1</f>
        <v>8</v>
      </c>
      <c r="O25" s="90">
        <v>0</v>
      </c>
      <c r="P25" s="90"/>
      <c r="Q25" s="89"/>
    </row>
    <row r="26" spans="1:17" ht="60.75" customHeight="1">
      <c r="A26" s="58"/>
      <c r="B26" s="466"/>
      <c r="C26" s="469"/>
      <c r="D26" s="472"/>
      <c r="E26" s="375"/>
      <c r="F26" s="375"/>
      <c r="G26" s="107"/>
      <c r="H26" s="101" t="s">
        <v>39</v>
      </c>
      <c r="I26" s="102" t="s">
        <v>13</v>
      </c>
      <c r="J26" s="91"/>
      <c r="K26" s="108">
        <v>98</v>
      </c>
      <c r="L26" s="109"/>
      <c r="M26" s="109">
        <f>K26</f>
        <v>98</v>
      </c>
      <c r="N26" s="109">
        <f>K26*0.1</f>
        <v>9.8</v>
      </c>
      <c r="O26" s="90">
        <v>0</v>
      </c>
      <c r="P26" s="90"/>
      <c r="Q26" s="89"/>
    </row>
    <row r="27" spans="1:17" ht="72.75" customHeight="1">
      <c r="A27" s="58"/>
      <c r="B27" s="467"/>
      <c r="C27" s="470"/>
      <c r="D27" s="473"/>
      <c r="E27" s="376"/>
      <c r="F27" s="376"/>
      <c r="G27" s="114"/>
      <c r="H27" s="115" t="s">
        <v>17</v>
      </c>
      <c r="I27" s="116" t="s">
        <v>18</v>
      </c>
      <c r="J27" s="117"/>
      <c r="K27" s="192">
        <v>0</v>
      </c>
      <c r="L27" s="192"/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71" t="s">
        <v>19</v>
      </c>
      <c r="C29" s="272"/>
      <c r="D29" s="272"/>
      <c r="E29" s="272"/>
      <c r="F29" s="272"/>
      <c r="G29" s="272"/>
      <c r="H29" s="272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69.7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156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04.25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74.25" customHeight="1">
      <c r="A34" s="58"/>
      <c r="B34" s="121" t="s">
        <v>63</v>
      </c>
      <c r="C34" s="179" t="s">
        <v>113</v>
      </c>
      <c r="D34" s="90" t="s">
        <v>150</v>
      </c>
      <c r="E34" s="356"/>
      <c r="F34" s="99" t="s">
        <v>66</v>
      </c>
      <c r="G34" s="125"/>
      <c r="H34" s="126" t="s">
        <v>21</v>
      </c>
      <c r="I34" s="127" t="s">
        <v>22</v>
      </c>
      <c r="J34" s="91"/>
      <c r="K34" s="128">
        <v>112</v>
      </c>
      <c r="L34" s="119"/>
      <c r="M34" s="128">
        <v>112</v>
      </c>
      <c r="N34" s="109">
        <f>K34*0.1</f>
        <v>11.200000000000001</v>
      </c>
      <c r="O34" s="90">
        <v>0</v>
      </c>
      <c r="P34" s="90"/>
      <c r="Q34" s="90"/>
    </row>
    <row r="35" spans="1:17" ht="56.25" customHeight="1">
      <c r="A35" s="58"/>
      <c r="B35" s="129" t="s">
        <v>64</v>
      </c>
      <c r="C35" s="179" t="s">
        <v>14</v>
      </c>
      <c r="D35" s="101" t="s">
        <v>31</v>
      </c>
      <c r="E35" s="347"/>
      <c r="F35" s="124" t="s">
        <v>66</v>
      </c>
      <c r="G35" s="114"/>
      <c r="H35" s="126" t="s">
        <v>21</v>
      </c>
      <c r="I35" s="127" t="s">
        <v>22</v>
      </c>
      <c r="J35" s="91"/>
      <c r="K35" s="192">
        <v>3</v>
      </c>
      <c r="L35" s="90"/>
      <c r="M35" s="192">
        <v>3</v>
      </c>
      <c r="N35" s="109">
        <f>K35*0.1</f>
        <v>0.30000000000000004</v>
      </c>
      <c r="O35" s="90">
        <v>0</v>
      </c>
      <c r="P35" s="90"/>
      <c r="Q35" s="90"/>
    </row>
    <row r="36" spans="1:17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5.75">
      <c r="A38" s="72"/>
      <c r="B38" s="133"/>
      <c r="C38" s="73" t="s">
        <v>5</v>
      </c>
      <c r="D38" s="70">
        <v>2</v>
      </c>
      <c r="E38" s="58"/>
      <c r="F38" s="58"/>
      <c r="G38" s="58"/>
      <c r="H38" s="58"/>
      <c r="I38" s="58"/>
      <c r="J38" s="58"/>
      <c r="K38" s="58"/>
      <c r="L38" s="58"/>
      <c r="M38" s="72"/>
      <c r="N38" s="72"/>
      <c r="O38" s="58"/>
      <c r="P38" s="58"/>
      <c r="Q38" s="72"/>
    </row>
    <row r="39" spans="1:17" ht="28.5" customHeight="1">
      <c r="A39" s="58"/>
      <c r="B39" s="85" t="s">
        <v>92</v>
      </c>
      <c r="C39" s="58"/>
      <c r="D39" s="58"/>
      <c r="E39" s="58"/>
      <c r="F39" s="58"/>
      <c r="G39" s="58"/>
      <c r="H39" s="58"/>
      <c r="I39" s="58"/>
      <c r="J39" s="58"/>
      <c r="K39" s="58"/>
      <c r="L39" s="340" t="s">
        <v>72</v>
      </c>
      <c r="M39" s="340"/>
      <c r="N39" s="341"/>
      <c r="O39" s="387" t="s">
        <v>216</v>
      </c>
      <c r="P39" s="366"/>
      <c r="Q39" s="86"/>
    </row>
    <row r="40" spans="1:17" ht="15.75" customHeight="1">
      <c r="A40" s="58"/>
      <c r="B40" s="273" t="s">
        <v>34</v>
      </c>
      <c r="C40" s="274"/>
      <c r="D40" s="274"/>
      <c r="E40" s="274"/>
      <c r="F40" s="274"/>
      <c r="G40" s="266"/>
      <c r="H40" s="266"/>
      <c r="I40" s="58"/>
      <c r="J40" s="58"/>
      <c r="K40" s="58"/>
      <c r="L40" s="340"/>
      <c r="M40" s="340"/>
      <c r="N40" s="341"/>
      <c r="O40" s="388"/>
      <c r="P40" s="366"/>
      <c r="Q40" s="134"/>
    </row>
    <row r="41" spans="1:17" ht="15.75">
      <c r="A41" s="58"/>
      <c r="B41" s="81" t="s">
        <v>93</v>
      </c>
      <c r="C41" s="58"/>
      <c r="D41" s="58"/>
      <c r="E41" s="81" t="s">
        <v>27</v>
      </c>
      <c r="F41" s="81"/>
      <c r="G41" s="20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20.25" customHeight="1">
      <c r="A42" s="58"/>
      <c r="B42" s="357" t="s">
        <v>80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</row>
    <row r="43" spans="1:17" ht="15.75">
      <c r="A43" s="58"/>
      <c r="B43" s="58" t="s">
        <v>94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72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155</v>
      </c>
      <c r="D45" s="332" t="s">
        <v>158</v>
      </c>
      <c r="E45" s="332" t="s">
        <v>156</v>
      </c>
      <c r="F45" s="332" t="s">
        <v>165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0" customHeight="1">
      <c r="A48" s="58"/>
      <c r="B48" s="371" t="s">
        <v>59</v>
      </c>
      <c r="C48" s="322" t="s">
        <v>107</v>
      </c>
      <c r="D48" s="374" t="s">
        <v>170</v>
      </c>
      <c r="E48" s="374" t="s">
        <v>170</v>
      </c>
      <c r="F48" s="374" t="s">
        <v>66</v>
      </c>
      <c r="G48" s="374"/>
      <c r="H48" s="101" t="s">
        <v>12</v>
      </c>
      <c r="I48" s="102" t="s">
        <v>13</v>
      </c>
      <c r="J48" s="91"/>
      <c r="K48" s="90">
        <v>100</v>
      </c>
      <c r="L48" s="90"/>
      <c r="M48" s="90">
        <f>K48</f>
        <v>100</v>
      </c>
      <c r="N48" s="90">
        <f>K48*0.1</f>
        <v>10</v>
      </c>
      <c r="O48" s="90">
        <v>0</v>
      </c>
      <c r="P48" s="90"/>
      <c r="Q48" s="135"/>
    </row>
    <row r="49" spans="1:17" ht="54.75" customHeight="1">
      <c r="A49" s="58"/>
      <c r="B49" s="372"/>
      <c r="C49" s="323"/>
      <c r="D49" s="375"/>
      <c r="E49" s="375"/>
      <c r="F49" s="375"/>
      <c r="G49" s="375"/>
      <c r="H49" s="101" t="s">
        <v>15</v>
      </c>
      <c r="I49" s="102" t="s">
        <v>13</v>
      </c>
      <c r="J49" s="91"/>
      <c r="K49" s="109">
        <v>70</v>
      </c>
      <c r="L49" s="109"/>
      <c r="M49" s="109">
        <f>K49</f>
        <v>70</v>
      </c>
      <c r="N49" s="109">
        <f>K49*0.1</f>
        <v>7</v>
      </c>
      <c r="O49" s="90">
        <v>0</v>
      </c>
      <c r="P49" s="90"/>
      <c r="Q49" s="135"/>
    </row>
    <row r="50" spans="1:17" ht="36" customHeight="1">
      <c r="A50" s="58"/>
      <c r="B50" s="373"/>
      <c r="C50" s="324"/>
      <c r="D50" s="376"/>
      <c r="E50" s="376"/>
      <c r="F50" s="376"/>
      <c r="G50" s="375"/>
      <c r="H50" s="101" t="s">
        <v>16</v>
      </c>
      <c r="I50" s="102" t="s">
        <v>13</v>
      </c>
      <c r="J50" s="91"/>
      <c r="K50" s="109">
        <v>95</v>
      </c>
      <c r="L50" s="109"/>
      <c r="M50" s="109">
        <f>K50</f>
        <v>95</v>
      </c>
      <c r="N50" s="109">
        <f>K50*0.1</f>
        <v>9.5</v>
      </c>
      <c r="O50" s="90">
        <v>0</v>
      </c>
      <c r="P50" s="90"/>
      <c r="Q50" s="135"/>
    </row>
    <row r="51" spans="1:17" ht="60" customHeight="1">
      <c r="A51" s="58"/>
      <c r="B51" s="465" t="s">
        <v>60</v>
      </c>
      <c r="C51" s="474" t="s">
        <v>14</v>
      </c>
      <c r="D51" s="474" t="s">
        <v>170</v>
      </c>
      <c r="E51" s="474" t="s">
        <v>31</v>
      </c>
      <c r="F51" s="374" t="s">
        <v>66</v>
      </c>
      <c r="G51" s="375"/>
      <c r="H51" s="101" t="s">
        <v>39</v>
      </c>
      <c r="I51" s="102" t="s">
        <v>13</v>
      </c>
      <c r="J51" s="91"/>
      <c r="K51" s="90">
        <v>100</v>
      </c>
      <c r="L51" s="90"/>
      <c r="M51" s="90">
        <f>K51</f>
        <v>100</v>
      </c>
      <c r="N51" s="109">
        <f>K51*0.1</f>
        <v>10</v>
      </c>
      <c r="O51" s="90">
        <v>0</v>
      </c>
      <c r="P51" s="90"/>
      <c r="Q51" s="135"/>
    </row>
    <row r="52" spans="1:17" ht="96">
      <c r="A52" s="58"/>
      <c r="B52" s="467"/>
      <c r="C52" s="475"/>
      <c r="D52" s="475"/>
      <c r="E52" s="475"/>
      <c r="F52" s="376"/>
      <c r="G52" s="376"/>
      <c r="H52" s="115" t="s">
        <v>17</v>
      </c>
      <c r="I52" s="116" t="s">
        <v>18</v>
      </c>
      <c r="J52" s="117"/>
      <c r="K52" s="192">
        <v>0</v>
      </c>
      <c r="L52" s="192"/>
      <c r="M52" s="90">
        <f>K52</f>
        <v>0</v>
      </c>
      <c r="N52" s="109">
        <f>K52*0.1</f>
        <v>0</v>
      </c>
      <c r="O52" s="90">
        <f>K52-M52-N52</f>
        <v>0</v>
      </c>
      <c r="P52" s="90"/>
      <c r="Q52" s="143"/>
    </row>
    <row r="53" spans="1:17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66" t="s">
        <v>19</v>
      </c>
      <c r="C54" s="275"/>
      <c r="D54" s="275"/>
      <c r="E54" s="275"/>
      <c r="F54" s="275"/>
      <c r="G54" s="275"/>
      <c r="H54" s="275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34.5" customHeight="1">
      <c r="A56" s="58"/>
      <c r="B56" s="323"/>
      <c r="C56" s="332" t="s">
        <v>155</v>
      </c>
      <c r="D56" s="332" t="s">
        <v>158</v>
      </c>
      <c r="E56" s="332" t="s">
        <v>156</v>
      </c>
      <c r="F56" s="332" t="s">
        <v>165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64.5" customHeight="1">
      <c r="A59" s="58"/>
      <c r="B59" s="129" t="s">
        <v>59</v>
      </c>
      <c r="C59" s="144" t="s">
        <v>107</v>
      </c>
      <c r="D59" s="182" t="s">
        <v>171</v>
      </c>
      <c r="E59" s="182" t="s">
        <v>171</v>
      </c>
      <c r="F59" s="99" t="s">
        <v>66</v>
      </c>
      <c r="G59" s="100"/>
      <c r="H59" s="145" t="s">
        <v>21</v>
      </c>
      <c r="I59" s="127" t="s">
        <v>22</v>
      </c>
      <c r="J59" s="91">
        <v>792</v>
      </c>
      <c r="K59" s="128">
        <v>118</v>
      </c>
      <c r="L59" s="119"/>
      <c r="M59" s="128">
        <v>119</v>
      </c>
      <c r="N59" s="146">
        <f>K59*0.1</f>
        <v>11.8</v>
      </c>
      <c r="O59" s="119">
        <v>0</v>
      </c>
      <c r="P59" s="119"/>
      <c r="Q59" s="119"/>
    </row>
    <row r="60" spans="1:17" ht="56.25" customHeight="1">
      <c r="A60" s="58"/>
      <c r="B60" s="191" t="s">
        <v>60</v>
      </c>
      <c r="C60" s="101" t="s">
        <v>14</v>
      </c>
      <c r="D60" s="182" t="s">
        <v>171</v>
      </c>
      <c r="E60" s="144" t="s">
        <v>31</v>
      </c>
      <c r="F60" s="124" t="s">
        <v>66</v>
      </c>
      <c r="G60" s="114"/>
      <c r="H60" s="126" t="s">
        <v>21</v>
      </c>
      <c r="I60" s="127" t="s">
        <v>22</v>
      </c>
      <c r="J60" s="91">
        <v>792</v>
      </c>
      <c r="K60" s="192">
        <v>5</v>
      </c>
      <c r="L60" s="90"/>
      <c r="M60" s="192">
        <v>5</v>
      </c>
      <c r="N60" s="146">
        <f>K60*0.1</f>
        <v>0.5</v>
      </c>
      <c r="O60" s="90">
        <v>0</v>
      </c>
      <c r="P60" s="90"/>
      <c r="Q60" s="90"/>
    </row>
    <row r="61" spans="1:17" ht="15.75">
      <c r="A61" s="58"/>
      <c r="B61" s="148"/>
      <c r="C61" s="149"/>
      <c r="D61" s="149"/>
      <c r="E61" s="150"/>
      <c r="F61" s="150"/>
      <c r="G61" s="150"/>
      <c r="H61" s="151"/>
      <c r="I61" s="152"/>
      <c r="J61" s="88"/>
      <c r="K61" s="154"/>
      <c r="L61" s="154"/>
      <c r="M61" s="154"/>
      <c r="N61" s="154"/>
      <c r="O61" s="154"/>
      <c r="P61" s="154"/>
      <c r="Q61" s="89"/>
    </row>
    <row r="62" spans="1:17" ht="18.75">
      <c r="A62" s="58"/>
      <c r="B62" s="70"/>
      <c r="C62" s="73" t="s">
        <v>5</v>
      </c>
      <c r="D62" s="268">
        <v>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15.75" customHeight="1">
      <c r="A63" s="58"/>
      <c r="B63" s="85" t="s">
        <v>6</v>
      </c>
      <c r="C63" s="58"/>
      <c r="D63" s="58"/>
      <c r="E63" s="58"/>
      <c r="F63" s="58"/>
      <c r="G63" s="58"/>
      <c r="H63" s="58"/>
      <c r="I63" s="58"/>
      <c r="J63" s="58"/>
      <c r="K63" s="58"/>
      <c r="L63" s="340" t="s">
        <v>72</v>
      </c>
      <c r="M63" s="340"/>
      <c r="N63" s="341"/>
      <c r="O63" s="476" t="s">
        <v>217</v>
      </c>
      <c r="P63" s="155"/>
      <c r="Q63" s="86"/>
    </row>
    <row r="64" spans="1:17" ht="33" customHeight="1">
      <c r="A64" s="58"/>
      <c r="B64" s="276" t="s">
        <v>38</v>
      </c>
      <c r="C64" s="277"/>
      <c r="D64" s="277"/>
      <c r="E64" s="277"/>
      <c r="F64" s="277"/>
      <c r="G64" s="264"/>
      <c r="H64" s="264"/>
      <c r="I64" s="58"/>
      <c r="J64" s="58"/>
      <c r="K64" s="58"/>
      <c r="L64" s="340"/>
      <c r="M64" s="340"/>
      <c r="N64" s="341"/>
      <c r="O64" s="477"/>
      <c r="P64" s="155"/>
      <c r="Q64" s="70"/>
    </row>
    <row r="65" spans="1:17" ht="15.75">
      <c r="A65" s="58"/>
      <c r="B65" s="81" t="s">
        <v>93</v>
      </c>
      <c r="C65" s="58"/>
      <c r="D65" s="58"/>
      <c r="E65" s="81" t="s">
        <v>27</v>
      </c>
      <c r="F65" s="81"/>
      <c r="G65" s="29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5.75">
      <c r="A66" s="58"/>
      <c r="B66" s="357" t="s">
        <v>80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</row>
    <row r="67" spans="1:17" ht="15.75">
      <c r="A67" s="58"/>
      <c r="B67" s="58" t="s">
        <v>7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72"/>
    </row>
    <row r="68" spans="1:17" ht="63" customHeight="1">
      <c r="A68" s="58"/>
      <c r="B68" s="322" t="s">
        <v>81</v>
      </c>
      <c r="C68" s="325" t="s">
        <v>8</v>
      </c>
      <c r="D68" s="326"/>
      <c r="E68" s="329"/>
      <c r="F68" s="330" t="s">
        <v>99</v>
      </c>
      <c r="G68" s="331"/>
      <c r="H68" s="325" t="s">
        <v>9</v>
      </c>
      <c r="I68" s="326"/>
      <c r="J68" s="326"/>
      <c r="K68" s="326"/>
      <c r="L68" s="326"/>
      <c r="M68" s="326"/>
      <c r="N68" s="326"/>
      <c r="O68" s="326"/>
      <c r="P68" s="329"/>
      <c r="Q68" s="88"/>
    </row>
    <row r="69" spans="1:17" ht="35.25" customHeight="1">
      <c r="A69" s="58"/>
      <c r="B69" s="323"/>
      <c r="C69" s="332" t="s">
        <v>155</v>
      </c>
      <c r="D69" s="332" t="s">
        <v>158</v>
      </c>
      <c r="E69" s="332" t="s">
        <v>156</v>
      </c>
      <c r="F69" s="332" t="s">
        <v>165</v>
      </c>
      <c r="G69" s="332" t="s">
        <v>10</v>
      </c>
      <c r="H69" s="322" t="s">
        <v>82</v>
      </c>
      <c r="I69" s="325" t="s">
        <v>91</v>
      </c>
      <c r="J69" s="329"/>
      <c r="K69" s="325" t="s">
        <v>100</v>
      </c>
      <c r="L69" s="326"/>
      <c r="M69" s="329"/>
      <c r="N69" s="322" t="s">
        <v>88</v>
      </c>
      <c r="O69" s="336" t="s">
        <v>89</v>
      </c>
      <c r="P69" s="322" t="s">
        <v>90</v>
      </c>
      <c r="Q69" s="355"/>
    </row>
    <row r="70" spans="1:17" ht="109.5" customHeight="1">
      <c r="A70" s="58"/>
      <c r="B70" s="323"/>
      <c r="C70" s="342"/>
      <c r="D70" s="342"/>
      <c r="E70" s="342"/>
      <c r="F70" s="342"/>
      <c r="G70" s="333"/>
      <c r="H70" s="323"/>
      <c r="I70" s="92" t="s">
        <v>84</v>
      </c>
      <c r="J70" s="92" t="s">
        <v>73</v>
      </c>
      <c r="K70" s="156" t="s">
        <v>95</v>
      </c>
      <c r="L70" s="92" t="s">
        <v>86</v>
      </c>
      <c r="M70" s="156" t="s">
        <v>87</v>
      </c>
      <c r="N70" s="323"/>
      <c r="O70" s="337"/>
      <c r="P70" s="323"/>
      <c r="Q70" s="355"/>
    </row>
    <row r="71" spans="1:17" ht="16.5" customHeight="1">
      <c r="A71" s="58"/>
      <c r="B71" s="96">
        <v>1</v>
      </c>
      <c r="C71" s="157">
        <v>2</v>
      </c>
      <c r="D71" s="157">
        <v>3</v>
      </c>
      <c r="E71" s="157">
        <v>4</v>
      </c>
      <c r="F71" s="157">
        <v>5</v>
      </c>
      <c r="G71" s="157">
        <v>6</v>
      </c>
      <c r="H71" s="96">
        <v>7</v>
      </c>
      <c r="I71" s="96">
        <v>8</v>
      </c>
      <c r="J71" s="96">
        <v>9</v>
      </c>
      <c r="K71" s="96">
        <v>10</v>
      </c>
      <c r="L71" s="96">
        <v>11</v>
      </c>
      <c r="M71" s="96">
        <v>12</v>
      </c>
      <c r="N71" s="96">
        <v>13</v>
      </c>
      <c r="O71" s="96">
        <v>14</v>
      </c>
      <c r="P71" s="96">
        <v>15</v>
      </c>
      <c r="Q71" s="89"/>
    </row>
    <row r="72" spans="1:17" ht="31.5" customHeight="1">
      <c r="A72" s="58"/>
      <c r="B72" s="371" t="s">
        <v>61</v>
      </c>
      <c r="C72" s="391" t="s">
        <v>107</v>
      </c>
      <c r="D72" s="322" t="s">
        <v>150</v>
      </c>
      <c r="E72" s="322" t="s">
        <v>150</v>
      </c>
      <c r="F72" s="374" t="s">
        <v>66</v>
      </c>
      <c r="G72" s="107"/>
      <c r="H72" s="101" t="s">
        <v>12</v>
      </c>
      <c r="I72" s="158" t="s">
        <v>13</v>
      </c>
      <c r="J72" s="159"/>
      <c r="K72" s="90">
        <v>100</v>
      </c>
      <c r="L72" s="90"/>
      <c r="M72" s="90">
        <f>K72</f>
        <v>100</v>
      </c>
      <c r="N72" s="90">
        <f>K72*0.1</f>
        <v>10</v>
      </c>
      <c r="O72" s="90">
        <v>0</v>
      </c>
      <c r="P72" s="90"/>
      <c r="Q72" s="89"/>
    </row>
    <row r="73" spans="1:17" ht="47.25" customHeight="1">
      <c r="A73" s="58"/>
      <c r="B73" s="372"/>
      <c r="C73" s="392"/>
      <c r="D73" s="375"/>
      <c r="E73" s="375"/>
      <c r="F73" s="375"/>
      <c r="G73" s="107"/>
      <c r="H73" s="101" t="s">
        <v>15</v>
      </c>
      <c r="I73" s="102" t="s">
        <v>13</v>
      </c>
      <c r="J73" s="91"/>
      <c r="K73" s="109">
        <v>90</v>
      </c>
      <c r="L73" s="109"/>
      <c r="M73" s="109">
        <f>K73</f>
        <v>90</v>
      </c>
      <c r="N73" s="109">
        <f>K73*0.1</f>
        <v>9</v>
      </c>
      <c r="O73" s="90">
        <v>0</v>
      </c>
      <c r="P73" s="90"/>
      <c r="Q73" s="89"/>
    </row>
    <row r="74" spans="1:17" ht="27.75" customHeight="1">
      <c r="A74" s="58"/>
      <c r="B74" s="372"/>
      <c r="C74" s="392"/>
      <c r="D74" s="375"/>
      <c r="E74" s="375"/>
      <c r="F74" s="375"/>
      <c r="G74" s="107"/>
      <c r="H74" s="101" t="s">
        <v>16</v>
      </c>
      <c r="I74" s="102" t="s">
        <v>13</v>
      </c>
      <c r="J74" s="91"/>
      <c r="K74" s="109">
        <v>90</v>
      </c>
      <c r="L74" s="109"/>
      <c r="M74" s="109">
        <f>K74</f>
        <v>90</v>
      </c>
      <c r="N74" s="109">
        <f>K74*0.1</f>
        <v>9</v>
      </c>
      <c r="O74" s="90">
        <v>0</v>
      </c>
      <c r="P74" s="90"/>
      <c r="Q74" s="89"/>
    </row>
    <row r="75" spans="1:17" ht="96">
      <c r="A75" s="58"/>
      <c r="B75" s="373"/>
      <c r="C75" s="393"/>
      <c r="D75" s="376"/>
      <c r="E75" s="376"/>
      <c r="F75" s="376"/>
      <c r="G75" s="114"/>
      <c r="H75" s="115" t="s">
        <v>67</v>
      </c>
      <c r="I75" s="116" t="s">
        <v>18</v>
      </c>
      <c r="J75" s="117"/>
      <c r="K75" s="192">
        <v>0</v>
      </c>
      <c r="L75" s="192"/>
      <c r="M75" s="90">
        <f>K75</f>
        <v>0</v>
      </c>
      <c r="N75" s="109">
        <f>K75*0.1</f>
        <v>0</v>
      </c>
      <c r="O75" s="90">
        <f>K75-M75-N75</f>
        <v>0</v>
      </c>
      <c r="P75" s="90"/>
      <c r="Q75" s="72"/>
    </row>
    <row r="76" spans="1:17" ht="15.75">
      <c r="A76" s="58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24" customHeight="1">
      <c r="A77" s="58"/>
      <c r="B77" s="264" t="s">
        <v>19</v>
      </c>
      <c r="C77" s="263"/>
      <c r="D77" s="263"/>
      <c r="E77" s="263"/>
      <c r="F77" s="263"/>
      <c r="G77" s="263"/>
      <c r="H77" s="263"/>
      <c r="I77" s="118"/>
      <c r="J77" s="118"/>
      <c r="K77" s="118"/>
      <c r="L77" s="118"/>
      <c r="M77" s="118"/>
      <c r="N77" s="118"/>
      <c r="O77" s="118"/>
      <c r="P77" s="118"/>
      <c r="Q77" s="58"/>
    </row>
    <row r="78" spans="1:17" ht="63.75" customHeight="1">
      <c r="A78" s="58"/>
      <c r="B78" s="322" t="s">
        <v>81</v>
      </c>
      <c r="C78" s="325" t="s">
        <v>8</v>
      </c>
      <c r="D78" s="326"/>
      <c r="E78" s="329"/>
      <c r="F78" s="330" t="s">
        <v>99</v>
      </c>
      <c r="G78" s="331"/>
      <c r="H78" s="325" t="s">
        <v>20</v>
      </c>
      <c r="I78" s="326"/>
      <c r="J78" s="326"/>
      <c r="K78" s="326"/>
      <c r="L78" s="326"/>
      <c r="M78" s="326"/>
      <c r="N78" s="326"/>
      <c r="O78" s="326"/>
      <c r="P78" s="326"/>
      <c r="Q78" s="322" t="s">
        <v>76</v>
      </c>
    </row>
    <row r="79" spans="1:17" ht="37.5" customHeight="1">
      <c r="A79" s="58"/>
      <c r="B79" s="323"/>
      <c r="C79" s="332" t="s">
        <v>155</v>
      </c>
      <c r="D79" s="332" t="s">
        <v>158</v>
      </c>
      <c r="E79" s="332" t="s">
        <v>156</v>
      </c>
      <c r="F79" s="332" t="s">
        <v>165</v>
      </c>
      <c r="G79" s="332" t="s">
        <v>10</v>
      </c>
      <c r="H79" s="322" t="s">
        <v>82</v>
      </c>
      <c r="I79" s="325" t="s">
        <v>91</v>
      </c>
      <c r="J79" s="329"/>
      <c r="K79" s="325" t="s">
        <v>100</v>
      </c>
      <c r="L79" s="326"/>
      <c r="M79" s="329"/>
      <c r="N79" s="322" t="s">
        <v>88</v>
      </c>
      <c r="O79" s="336" t="s">
        <v>89</v>
      </c>
      <c r="P79" s="334" t="s">
        <v>90</v>
      </c>
      <c r="Q79" s="323"/>
    </row>
    <row r="80" spans="1:17" ht="94.5">
      <c r="A80" s="58"/>
      <c r="B80" s="323"/>
      <c r="C80" s="342"/>
      <c r="D80" s="342"/>
      <c r="E80" s="342"/>
      <c r="F80" s="342"/>
      <c r="G80" s="333"/>
      <c r="H80" s="323"/>
      <c r="I80" s="92" t="s">
        <v>84</v>
      </c>
      <c r="J80" s="92" t="s">
        <v>73</v>
      </c>
      <c r="K80" s="156" t="s">
        <v>95</v>
      </c>
      <c r="L80" s="92" t="s">
        <v>86</v>
      </c>
      <c r="M80" s="156" t="s">
        <v>87</v>
      </c>
      <c r="N80" s="323"/>
      <c r="O80" s="337"/>
      <c r="P80" s="335"/>
      <c r="Q80" s="323"/>
    </row>
    <row r="81" spans="1:17" ht="15.75">
      <c r="A81" s="58"/>
      <c r="B81" s="96">
        <v>1</v>
      </c>
      <c r="C81" s="157">
        <v>2</v>
      </c>
      <c r="D81" s="157">
        <v>3</v>
      </c>
      <c r="E81" s="157">
        <v>4</v>
      </c>
      <c r="F81" s="157">
        <v>5</v>
      </c>
      <c r="G81" s="157">
        <v>6</v>
      </c>
      <c r="H81" s="96">
        <v>7</v>
      </c>
      <c r="I81" s="96">
        <v>8</v>
      </c>
      <c r="J81" s="96">
        <v>9</v>
      </c>
      <c r="K81" s="96">
        <v>10</v>
      </c>
      <c r="L81" s="96">
        <v>11</v>
      </c>
      <c r="M81" s="96">
        <v>12</v>
      </c>
      <c r="N81" s="96">
        <v>13</v>
      </c>
      <c r="O81" s="96">
        <v>14</v>
      </c>
      <c r="P81" s="96">
        <v>15</v>
      </c>
      <c r="Q81" s="96">
        <v>16</v>
      </c>
    </row>
    <row r="82" spans="1:17" ht="68.25" customHeight="1">
      <c r="A82" s="58"/>
      <c r="B82" s="121" t="s">
        <v>61</v>
      </c>
      <c r="C82" s="182" t="s">
        <v>107</v>
      </c>
      <c r="D82" s="182" t="s">
        <v>171</v>
      </c>
      <c r="E82" s="182" t="s">
        <v>171</v>
      </c>
      <c r="F82" s="125" t="s">
        <v>66</v>
      </c>
      <c r="G82" s="125"/>
      <c r="H82" s="145" t="s">
        <v>21</v>
      </c>
      <c r="I82" s="160" t="s">
        <v>22</v>
      </c>
      <c r="J82" s="159">
        <v>792</v>
      </c>
      <c r="K82" s="192">
        <v>14</v>
      </c>
      <c r="L82" s="90"/>
      <c r="M82" s="192">
        <v>14</v>
      </c>
      <c r="N82" s="109">
        <f>K82*0.1</f>
        <v>1.4000000000000001</v>
      </c>
      <c r="O82" s="90">
        <v>0</v>
      </c>
      <c r="P82" s="90"/>
      <c r="Q82" s="90"/>
    </row>
    <row r="83" spans="1:17" ht="15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ht="15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181"/>
      <c r="O84" s="58"/>
      <c r="P84" s="58"/>
      <c r="Q84" s="58"/>
    </row>
    <row r="85" spans="1:17" ht="15.75">
      <c r="A85" s="58"/>
      <c r="B85" s="327" t="s">
        <v>101</v>
      </c>
      <c r="C85" s="327"/>
      <c r="D85" s="386" t="s">
        <v>116</v>
      </c>
      <c r="E85" s="386"/>
      <c r="F85" s="386"/>
      <c r="G85" s="386"/>
      <c r="H85" s="386"/>
      <c r="I85" s="386"/>
      <c r="J85" s="386"/>
      <c r="K85" s="58"/>
      <c r="L85" s="58"/>
      <c r="M85" s="58"/>
      <c r="N85" s="386" t="s">
        <v>45</v>
      </c>
      <c r="O85" s="386"/>
      <c r="P85" s="58"/>
      <c r="Q85" s="58"/>
    </row>
    <row r="86" spans="1:17" ht="15.75">
      <c r="A86" s="58"/>
      <c r="B86" s="172" t="str">
        <f>D4</f>
        <v>" 30 "  ДЕКАБРЯ   2021г</v>
      </c>
      <c r="C86" s="171"/>
      <c r="D86" s="171"/>
      <c r="E86" s="173" t="s">
        <v>102</v>
      </c>
      <c r="F86" s="173"/>
      <c r="G86" s="173"/>
      <c r="H86" s="328"/>
      <c r="I86" s="328"/>
      <c r="J86" s="171"/>
      <c r="K86" s="58"/>
      <c r="L86" s="173" t="s">
        <v>24</v>
      </c>
      <c r="M86" s="58"/>
      <c r="N86" s="328" t="s">
        <v>104</v>
      </c>
      <c r="O86" s="328"/>
      <c r="P86" s="58"/>
      <c r="Q86" s="58"/>
    </row>
    <row r="87" spans="1:17" ht="15.75">
      <c r="A87" s="58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58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"/>
      <c r="O91" s="4"/>
      <c r="P91" s="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7"/>
      <c r="O93" s="17"/>
      <c r="P93" s="17"/>
    </row>
    <row r="94" spans="2:16" ht="83.2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8"/>
      <c r="O94" s="18"/>
      <c r="P94" s="18"/>
    </row>
    <row r="95" spans="2:16" ht="61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8"/>
      <c r="O95" s="18"/>
      <c r="P95" s="18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"/>
      <c r="O96" s="11"/>
      <c r="P96" s="11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3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7"/>
      <c r="O108" s="17"/>
      <c r="P108" s="17"/>
    </row>
    <row r="109" spans="2:16" ht="29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7"/>
      <c r="O109" s="17"/>
      <c r="P109" s="17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7"/>
      <c r="O110" s="17"/>
      <c r="P110" s="17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3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145">
    <mergeCell ref="F25:F27"/>
    <mergeCell ref="F23:F24"/>
    <mergeCell ref="E25:E27"/>
    <mergeCell ref="E51:E52"/>
    <mergeCell ref="E48:E50"/>
    <mergeCell ref="D20:D21"/>
    <mergeCell ref="E20:E21"/>
    <mergeCell ref="F20:F21"/>
    <mergeCell ref="E34:E35"/>
    <mergeCell ref="D37:F37"/>
    <mergeCell ref="C2:H2"/>
    <mergeCell ref="B6:E6"/>
    <mergeCell ref="G6:K6"/>
    <mergeCell ref="B7:G7"/>
    <mergeCell ref="H7:J7"/>
    <mergeCell ref="B8:D8"/>
    <mergeCell ref="G8:K8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P20:P21"/>
    <mergeCell ref="Q20:Q21"/>
    <mergeCell ref="B25:B27"/>
    <mergeCell ref="C25:C27"/>
    <mergeCell ref="D25:D27"/>
    <mergeCell ref="G20:G21"/>
    <mergeCell ref="H20:H21"/>
    <mergeCell ref="I20:J20"/>
    <mergeCell ref="B23:B24"/>
    <mergeCell ref="C23:C24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O39:O40"/>
    <mergeCell ref="P39:P40"/>
    <mergeCell ref="B72:B75"/>
    <mergeCell ref="C72:C75"/>
    <mergeCell ref="D72:D75"/>
    <mergeCell ref="F72:F75"/>
    <mergeCell ref="B44:B46"/>
    <mergeCell ref="C44:E44"/>
    <mergeCell ref="F44:G44"/>
    <mergeCell ref="C45:C46"/>
    <mergeCell ref="D45:D46"/>
    <mergeCell ref="E45:E46"/>
    <mergeCell ref="F45:F46"/>
    <mergeCell ref="G45:G46"/>
    <mergeCell ref="L39:N40"/>
    <mergeCell ref="I45:J45"/>
    <mergeCell ref="K45:M45"/>
    <mergeCell ref="N45:N46"/>
    <mergeCell ref="O45:O46"/>
    <mergeCell ref="P45:P46"/>
    <mergeCell ref="H44:P44"/>
    <mergeCell ref="B55:B57"/>
    <mergeCell ref="C55:E55"/>
    <mergeCell ref="F55:G55"/>
    <mergeCell ref="H55:P55"/>
    <mergeCell ref="O56:O57"/>
    <mergeCell ref="P56:P57"/>
    <mergeCell ref="K56:M56"/>
    <mergeCell ref="N56:N57"/>
    <mergeCell ref="Q55:Q57"/>
    <mergeCell ref="C56:C57"/>
    <mergeCell ref="D56:D57"/>
    <mergeCell ref="E56:E57"/>
    <mergeCell ref="F56:F57"/>
    <mergeCell ref="G56:G57"/>
    <mergeCell ref="H56:H57"/>
    <mergeCell ref="I56:J56"/>
    <mergeCell ref="C69:C70"/>
    <mergeCell ref="D69:D70"/>
    <mergeCell ref="F69:F70"/>
    <mergeCell ref="G69:G70"/>
    <mergeCell ref="F48:F50"/>
    <mergeCell ref="F51:F52"/>
    <mergeCell ref="G50:G52"/>
    <mergeCell ref="G48:G49"/>
    <mergeCell ref="E72:E75"/>
    <mergeCell ref="O63:O64"/>
    <mergeCell ref="B66:Q66"/>
    <mergeCell ref="B68:B70"/>
    <mergeCell ref="C68:E68"/>
    <mergeCell ref="F68:G68"/>
    <mergeCell ref="H69:H70"/>
    <mergeCell ref="I69:J69"/>
    <mergeCell ref="K69:M69"/>
    <mergeCell ref="L63:N64"/>
    <mergeCell ref="H68:P68"/>
    <mergeCell ref="Q69:Q70"/>
    <mergeCell ref="E69:E70"/>
    <mergeCell ref="K79:M79"/>
    <mergeCell ref="N79:N80"/>
    <mergeCell ref="O79:O80"/>
    <mergeCell ref="Q78:Q80"/>
    <mergeCell ref="N69:N70"/>
    <mergeCell ref="O69:O70"/>
    <mergeCell ref="P69:P70"/>
    <mergeCell ref="C79:C80"/>
    <mergeCell ref="D79:D80"/>
    <mergeCell ref="E79:E80"/>
    <mergeCell ref="F78:G78"/>
    <mergeCell ref="H78:P78"/>
    <mergeCell ref="P79:P80"/>
    <mergeCell ref="F79:F80"/>
    <mergeCell ref="B85:C85"/>
    <mergeCell ref="D85:J85"/>
    <mergeCell ref="N85:O85"/>
    <mergeCell ref="H86:I86"/>
    <mergeCell ref="N86:O86"/>
    <mergeCell ref="G79:G80"/>
    <mergeCell ref="H79:H80"/>
    <mergeCell ref="I79:J79"/>
    <mergeCell ref="B78:B80"/>
    <mergeCell ref="C78:E78"/>
    <mergeCell ref="D23:D24"/>
    <mergeCell ref="B51:B52"/>
    <mergeCell ref="C51:C52"/>
    <mergeCell ref="D51:D52"/>
    <mergeCell ref="B48:B50"/>
    <mergeCell ref="C48:C50"/>
    <mergeCell ref="D48:D50"/>
    <mergeCell ref="B42:Q42"/>
    <mergeCell ref="Q45:Q46"/>
    <mergeCell ref="H45:H4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4" manualBreakCount="4">
    <brk id="28" max="14" man="1"/>
    <brk id="36" max="16" man="1"/>
    <brk id="61" max="16" man="1"/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0"/>
  <sheetViews>
    <sheetView view="pageBreakPreview" zoomScale="80" zoomScaleSheetLayoutView="80" zoomScalePageLayoutView="0" workbookViewId="0" topLeftCell="A1">
      <selection activeCell="K130" sqref="K130"/>
    </sheetView>
  </sheetViews>
  <sheetFormatPr defaultColWidth="8.8515625" defaultRowHeight="12.75"/>
  <cols>
    <col min="1" max="1" width="8.8515625" style="1" customWidth="1"/>
    <col min="2" max="2" width="22.7109375" style="1" customWidth="1"/>
    <col min="3" max="3" width="19.57421875" style="1" customWidth="1"/>
    <col min="4" max="4" width="18.421875" style="1" customWidth="1"/>
    <col min="5" max="6" width="14.7109375" style="1" customWidth="1"/>
    <col min="7" max="7" width="14.851562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'саркеловская сош 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27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'саркеловская сош 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'саркеловская сош 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'саркеловская сош '!O5</f>
        <v>44560</v>
      </c>
      <c r="P5" s="78"/>
      <c r="Q5" s="58"/>
    </row>
    <row r="6" spans="1:17" ht="49.5" customHeight="1">
      <c r="A6" s="58"/>
      <c r="B6" s="363" t="s">
        <v>78</v>
      </c>
      <c r="C6" s="363"/>
      <c r="D6" s="363"/>
      <c r="E6" s="363"/>
      <c r="F6" s="80"/>
      <c r="G6" s="369" t="s">
        <v>149</v>
      </c>
      <c r="H6" s="369"/>
      <c r="I6" s="369"/>
      <c r="J6" s="369"/>
      <c r="K6" s="369"/>
      <c r="L6" s="58"/>
      <c r="M6" s="58"/>
      <c r="N6" s="75" t="s">
        <v>71</v>
      </c>
      <c r="O6" s="71"/>
      <c r="P6" s="72"/>
      <c r="Q6" s="58"/>
    </row>
    <row r="7" spans="1:17" ht="28.5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36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32" t="s">
        <v>26</v>
      </c>
      <c r="C15" s="233"/>
      <c r="D15" s="233"/>
      <c r="E15" s="233"/>
      <c r="F15" s="233"/>
      <c r="G15" s="234"/>
      <c r="H15" s="234"/>
      <c r="I15" s="58"/>
      <c r="J15" s="58"/>
      <c r="K15" s="58"/>
      <c r="L15" s="58"/>
      <c r="M15" s="58"/>
      <c r="N15" s="79"/>
      <c r="O15" s="36"/>
      <c r="P15" s="87"/>
      <c r="Q15" s="70"/>
    </row>
    <row r="16" spans="1:17" ht="15.75">
      <c r="A16" s="58"/>
      <c r="B16" s="81" t="s">
        <v>93</v>
      </c>
      <c r="C16" s="58"/>
      <c r="D16" s="231"/>
      <c r="E16" s="241" t="s">
        <v>27</v>
      </c>
      <c r="F16" s="241"/>
      <c r="G16" s="20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231" t="s">
        <v>7</v>
      </c>
      <c r="C18" s="231"/>
      <c r="D18" s="231"/>
      <c r="E18" s="231"/>
      <c r="F18" s="231"/>
      <c r="G18" s="231"/>
      <c r="H18" s="231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10</v>
      </c>
      <c r="D20" s="332" t="s">
        <v>10</v>
      </c>
      <c r="E20" s="332" t="s">
        <v>10</v>
      </c>
      <c r="F20" s="332" t="s">
        <v>10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27.75" customHeight="1">
      <c r="A23" s="58"/>
      <c r="B23" s="371" t="s">
        <v>63</v>
      </c>
      <c r="C23" s="391" t="s">
        <v>107</v>
      </c>
      <c r="D23" s="374" t="s">
        <v>29</v>
      </c>
      <c r="E23" s="356" t="s">
        <v>150</v>
      </c>
      <c r="F23" s="356" t="s">
        <v>56</v>
      </c>
      <c r="G23" s="100"/>
      <c r="H23" s="101" t="s">
        <v>12</v>
      </c>
      <c r="I23" s="102" t="s">
        <v>13</v>
      </c>
      <c r="J23" s="91"/>
      <c r="K23" s="192">
        <v>100</v>
      </c>
      <c r="L23" s="90"/>
      <c r="M23" s="90">
        <f>K23</f>
        <v>100</v>
      </c>
      <c r="N23" s="192">
        <f>K23*0.1</f>
        <v>10</v>
      </c>
      <c r="O23" s="90">
        <v>0</v>
      </c>
      <c r="P23" s="90"/>
      <c r="Q23" s="89"/>
    </row>
    <row r="24" spans="1:17" ht="60" customHeight="1">
      <c r="A24" s="58"/>
      <c r="B24" s="373"/>
      <c r="C24" s="393"/>
      <c r="D24" s="376"/>
      <c r="E24" s="345"/>
      <c r="F24" s="345"/>
      <c r="G24" s="107"/>
      <c r="H24" s="101" t="s">
        <v>15</v>
      </c>
      <c r="I24" s="102" t="s">
        <v>13</v>
      </c>
      <c r="J24" s="91"/>
      <c r="K24" s="108">
        <v>30</v>
      </c>
      <c r="L24" s="109"/>
      <c r="M24" s="109">
        <f>K24</f>
        <v>30</v>
      </c>
      <c r="N24" s="109">
        <f>K24*0.1</f>
        <v>3</v>
      </c>
      <c r="O24" s="90">
        <v>0</v>
      </c>
      <c r="P24" s="90"/>
      <c r="Q24" s="89"/>
    </row>
    <row r="25" spans="1:17" ht="30" customHeight="1">
      <c r="A25" s="58"/>
      <c r="B25" s="465" t="s">
        <v>64</v>
      </c>
      <c r="C25" s="468" t="s">
        <v>14</v>
      </c>
      <c r="D25" s="471" t="s">
        <v>31</v>
      </c>
      <c r="E25" s="345"/>
      <c r="F25" s="345"/>
      <c r="G25" s="107"/>
      <c r="H25" s="101" t="s">
        <v>16</v>
      </c>
      <c r="I25" s="102" t="s">
        <v>13</v>
      </c>
      <c r="J25" s="91"/>
      <c r="K25" s="192">
        <v>10</v>
      </c>
      <c r="L25" s="90"/>
      <c r="M25" s="90">
        <f>K25</f>
        <v>10</v>
      </c>
      <c r="N25" s="109">
        <f>K25*0.1</f>
        <v>1</v>
      </c>
      <c r="O25" s="90">
        <v>0</v>
      </c>
      <c r="P25" s="90"/>
      <c r="Q25" s="89"/>
    </row>
    <row r="26" spans="1:17" ht="72.75" customHeight="1">
      <c r="A26" s="58"/>
      <c r="B26" s="466"/>
      <c r="C26" s="469"/>
      <c r="D26" s="472"/>
      <c r="E26" s="345"/>
      <c r="F26" s="345"/>
      <c r="G26" s="107"/>
      <c r="H26" s="101" t="s">
        <v>39</v>
      </c>
      <c r="I26" s="102" t="s">
        <v>13</v>
      </c>
      <c r="J26" s="91"/>
      <c r="K26" s="109">
        <v>100</v>
      </c>
      <c r="L26" s="109"/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2.75" customHeight="1">
      <c r="A27" s="58"/>
      <c r="B27" s="467"/>
      <c r="C27" s="470"/>
      <c r="D27" s="473"/>
      <c r="E27" s="347"/>
      <c r="F27" s="347"/>
      <c r="G27" s="114"/>
      <c r="H27" s="115" t="s">
        <v>17</v>
      </c>
      <c r="I27" s="116" t="s">
        <v>18</v>
      </c>
      <c r="J27" s="117"/>
      <c r="K27" s="192">
        <v>0</v>
      </c>
      <c r="L27" s="192"/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34" t="s">
        <v>19</v>
      </c>
      <c r="C29" s="245"/>
      <c r="D29" s="245"/>
      <c r="E29" s="245"/>
      <c r="F29" s="245"/>
      <c r="G29" s="245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69.7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10</v>
      </c>
      <c r="D31" s="332" t="s">
        <v>10</v>
      </c>
      <c r="E31" s="332" t="s">
        <v>10</v>
      </c>
      <c r="F31" s="332" t="s">
        <v>10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04.25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67.5" customHeight="1">
      <c r="A34" s="58"/>
      <c r="B34" s="121" t="s">
        <v>63</v>
      </c>
      <c r="C34" s="179" t="s">
        <v>113</v>
      </c>
      <c r="D34" s="187" t="s">
        <v>33</v>
      </c>
      <c r="E34" s="356" t="s">
        <v>150</v>
      </c>
      <c r="F34" s="356" t="s">
        <v>66</v>
      </c>
      <c r="G34" s="125"/>
      <c r="H34" s="126" t="s">
        <v>21</v>
      </c>
      <c r="I34" s="127" t="s">
        <v>22</v>
      </c>
      <c r="J34" s="91"/>
      <c r="K34" s="128">
        <v>271</v>
      </c>
      <c r="L34" s="119"/>
      <c r="M34" s="119">
        <v>275</v>
      </c>
      <c r="N34" s="108">
        <f>K34*0.1</f>
        <v>27.1</v>
      </c>
      <c r="O34" s="90">
        <v>0</v>
      </c>
      <c r="P34" s="90"/>
      <c r="Q34" s="90"/>
    </row>
    <row r="35" spans="1:17" ht="56.25" customHeight="1">
      <c r="A35" s="58"/>
      <c r="B35" s="129" t="s">
        <v>64</v>
      </c>
      <c r="C35" s="179" t="s">
        <v>14</v>
      </c>
      <c r="D35" s="101" t="s">
        <v>31</v>
      </c>
      <c r="E35" s="347"/>
      <c r="F35" s="347"/>
      <c r="G35" s="114"/>
      <c r="H35" s="126" t="s">
        <v>21</v>
      </c>
      <c r="I35" s="127" t="s">
        <v>22</v>
      </c>
      <c r="J35" s="91"/>
      <c r="K35" s="192">
        <v>7</v>
      </c>
      <c r="L35" s="90"/>
      <c r="M35" s="90">
        <v>7</v>
      </c>
      <c r="N35" s="109">
        <f>K35*0.1</f>
        <v>0.7000000000000001</v>
      </c>
      <c r="O35" s="90">
        <v>0</v>
      </c>
      <c r="P35" s="90"/>
      <c r="Q35" s="90"/>
    </row>
    <row r="36" spans="1:17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202"/>
      <c r="L36" s="58"/>
      <c r="M36" s="58"/>
      <c r="N36" s="58"/>
      <c r="O36" s="58"/>
      <c r="P36" s="58"/>
      <c r="Q36" s="58"/>
    </row>
    <row r="37" spans="1:17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8.75">
      <c r="A38" s="72"/>
      <c r="B38" s="133"/>
      <c r="C38" s="73" t="s">
        <v>5</v>
      </c>
      <c r="D38" s="236">
        <v>2</v>
      </c>
      <c r="E38" s="58"/>
      <c r="F38" s="58"/>
      <c r="G38" s="58"/>
      <c r="H38" s="58"/>
      <c r="I38" s="58"/>
      <c r="J38" s="58"/>
      <c r="K38" s="58"/>
      <c r="L38" s="58"/>
      <c r="M38" s="72"/>
      <c r="N38" s="72"/>
      <c r="O38" s="58"/>
      <c r="P38" s="58"/>
      <c r="Q38" s="72"/>
    </row>
    <row r="39" spans="1:17" ht="28.5" customHeight="1">
      <c r="A39" s="58"/>
      <c r="B39" s="85" t="s">
        <v>92</v>
      </c>
      <c r="C39" s="58"/>
      <c r="D39" s="58"/>
      <c r="E39" s="58"/>
      <c r="F39" s="58"/>
      <c r="G39" s="58"/>
      <c r="H39" s="58"/>
      <c r="I39" s="58"/>
      <c r="J39" s="58"/>
      <c r="K39" s="58"/>
      <c r="L39" s="340" t="s">
        <v>72</v>
      </c>
      <c r="M39" s="340"/>
      <c r="N39" s="341"/>
      <c r="O39" s="476" t="s">
        <v>216</v>
      </c>
      <c r="P39" s="366"/>
      <c r="Q39" s="86"/>
    </row>
    <row r="40" spans="1:17" ht="15.75" customHeight="1">
      <c r="A40" s="58"/>
      <c r="B40" s="238" t="s">
        <v>34</v>
      </c>
      <c r="C40" s="239"/>
      <c r="D40" s="239"/>
      <c r="E40" s="239"/>
      <c r="F40" s="239"/>
      <c r="G40" s="240"/>
      <c r="H40" s="240"/>
      <c r="I40" s="58"/>
      <c r="J40" s="58"/>
      <c r="K40" s="58"/>
      <c r="L40" s="340"/>
      <c r="M40" s="340"/>
      <c r="N40" s="341"/>
      <c r="O40" s="477"/>
      <c r="P40" s="366"/>
      <c r="Q40" s="134"/>
    </row>
    <row r="41" spans="1:17" ht="15.75">
      <c r="A41" s="58"/>
      <c r="B41" s="81" t="s">
        <v>93</v>
      </c>
      <c r="C41" s="58"/>
      <c r="D41" s="58"/>
      <c r="E41" s="242" t="s">
        <v>27</v>
      </c>
      <c r="F41" s="242"/>
      <c r="G41" s="20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20.25" customHeight="1">
      <c r="A42" s="58"/>
      <c r="B42" s="357" t="s">
        <v>80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</row>
    <row r="43" spans="1:17" ht="15.75">
      <c r="A43" s="58"/>
      <c r="B43" s="231" t="s">
        <v>94</v>
      </c>
      <c r="C43" s="231"/>
      <c r="D43" s="231"/>
      <c r="E43" s="231"/>
      <c r="F43" s="231"/>
      <c r="G43" s="231"/>
      <c r="H43" s="231"/>
      <c r="I43" s="58"/>
      <c r="J43" s="58"/>
      <c r="K43" s="58"/>
      <c r="L43" s="58"/>
      <c r="M43" s="58"/>
      <c r="N43" s="58"/>
      <c r="O43" s="58"/>
      <c r="P43" s="58"/>
      <c r="Q43" s="72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10</v>
      </c>
      <c r="D45" s="332" t="s">
        <v>10</v>
      </c>
      <c r="E45" s="332" t="s">
        <v>10</v>
      </c>
      <c r="F45" s="332" t="s">
        <v>10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0" customHeight="1">
      <c r="A48" s="58"/>
      <c r="B48" s="371" t="s">
        <v>59</v>
      </c>
      <c r="C48" s="322" t="s">
        <v>107</v>
      </c>
      <c r="D48" s="374" t="s">
        <v>29</v>
      </c>
      <c r="E48" s="356" t="s">
        <v>150</v>
      </c>
      <c r="F48" s="374" t="s">
        <v>66</v>
      </c>
      <c r="G48" s="374"/>
      <c r="H48" s="101" t="s">
        <v>12</v>
      </c>
      <c r="I48" s="102" t="s">
        <v>13</v>
      </c>
      <c r="J48" s="91"/>
      <c r="K48" s="90">
        <v>100</v>
      </c>
      <c r="L48" s="90"/>
      <c r="M48" s="90">
        <f>K48</f>
        <v>100</v>
      </c>
      <c r="N48" s="90">
        <f>K48*0.1</f>
        <v>10</v>
      </c>
      <c r="O48" s="90">
        <v>0</v>
      </c>
      <c r="P48" s="90"/>
      <c r="Q48" s="135"/>
    </row>
    <row r="49" spans="1:17" ht="54.75" customHeight="1">
      <c r="A49" s="58"/>
      <c r="B49" s="372"/>
      <c r="C49" s="323"/>
      <c r="D49" s="375"/>
      <c r="E49" s="345"/>
      <c r="F49" s="375"/>
      <c r="G49" s="375"/>
      <c r="H49" s="101" t="s">
        <v>15</v>
      </c>
      <c r="I49" s="102" t="s">
        <v>13</v>
      </c>
      <c r="J49" s="91"/>
      <c r="K49" s="109">
        <v>50</v>
      </c>
      <c r="L49" s="109"/>
      <c r="M49" s="109">
        <f>K49</f>
        <v>50</v>
      </c>
      <c r="N49" s="109">
        <f>K49*0.1</f>
        <v>5</v>
      </c>
      <c r="O49" s="90">
        <v>0</v>
      </c>
      <c r="P49" s="90"/>
      <c r="Q49" s="135"/>
    </row>
    <row r="50" spans="1:17" ht="36" customHeight="1">
      <c r="A50" s="58"/>
      <c r="B50" s="373"/>
      <c r="C50" s="324"/>
      <c r="D50" s="376"/>
      <c r="E50" s="345"/>
      <c r="F50" s="376"/>
      <c r="G50" s="375"/>
      <c r="H50" s="101" t="s">
        <v>16</v>
      </c>
      <c r="I50" s="102" t="s">
        <v>13</v>
      </c>
      <c r="J50" s="91"/>
      <c r="K50" s="109">
        <v>50</v>
      </c>
      <c r="L50" s="109"/>
      <c r="M50" s="109">
        <f>K50</f>
        <v>50</v>
      </c>
      <c r="N50" s="109">
        <f>K50*0.1</f>
        <v>5</v>
      </c>
      <c r="O50" s="90">
        <v>0</v>
      </c>
      <c r="P50" s="90"/>
      <c r="Q50" s="135"/>
    </row>
    <row r="51" spans="1:17" ht="71.25" customHeight="1">
      <c r="A51" s="58"/>
      <c r="B51" s="465" t="s">
        <v>60</v>
      </c>
      <c r="C51" s="474" t="s">
        <v>14</v>
      </c>
      <c r="D51" s="474" t="s">
        <v>31</v>
      </c>
      <c r="E51" s="345"/>
      <c r="F51" s="374" t="s">
        <v>66</v>
      </c>
      <c r="G51" s="375"/>
      <c r="H51" s="101" t="s">
        <v>39</v>
      </c>
      <c r="I51" s="102" t="s">
        <v>13</v>
      </c>
      <c r="J51" s="91"/>
      <c r="K51" s="90">
        <v>100</v>
      </c>
      <c r="L51" s="90"/>
      <c r="M51" s="90">
        <f>K51</f>
        <v>100</v>
      </c>
      <c r="N51" s="109">
        <f>K51*0.1</f>
        <v>10</v>
      </c>
      <c r="O51" s="90">
        <v>0</v>
      </c>
      <c r="P51" s="90"/>
      <c r="Q51" s="135"/>
    </row>
    <row r="52" spans="1:17" ht="96">
      <c r="A52" s="58"/>
      <c r="B52" s="467"/>
      <c r="C52" s="475"/>
      <c r="D52" s="475"/>
      <c r="E52" s="347"/>
      <c r="F52" s="376"/>
      <c r="G52" s="376"/>
      <c r="H52" s="115" t="s">
        <v>17</v>
      </c>
      <c r="I52" s="116" t="s">
        <v>18</v>
      </c>
      <c r="J52" s="117"/>
      <c r="K52" s="192">
        <v>0</v>
      </c>
      <c r="L52" s="192"/>
      <c r="M52" s="90">
        <f>K52</f>
        <v>0</v>
      </c>
      <c r="N52" s="109">
        <f>K52*0.1</f>
        <v>0</v>
      </c>
      <c r="O52" s="90">
        <f>K52-M52-N52</f>
        <v>0</v>
      </c>
      <c r="P52" s="90"/>
      <c r="Q52" s="143"/>
    </row>
    <row r="53" spans="1:17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43" t="s">
        <v>19</v>
      </c>
      <c r="C54" s="244"/>
      <c r="D54" s="244"/>
      <c r="E54" s="244"/>
      <c r="F54" s="244"/>
      <c r="G54" s="244"/>
      <c r="H54" s="244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34.5" customHeight="1">
      <c r="A56" s="58"/>
      <c r="B56" s="323"/>
      <c r="C56" s="332" t="s">
        <v>10</v>
      </c>
      <c r="D56" s="332" t="s">
        <v>10</v>
      </c>
      <c r="E56" s="332" t="s">
        <v>10</v>
      </c>
      <c r="F56" s="332" t="s">
        <v>10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64.5" customHeight="1">
      <c r="A59" s="58"/>
      <c r="B59" s="129" t="s">
        <v>59</v>
      </c>
      <c r="C59" s="144" t="s">
        <v>107</v>
      </c>
      <c r="D59" s="182" t="s">
        <v>33</v>
      </c>
      <c r="E59" s="99"/>
      <c r="F59" s="374" t="s">
        <v>66</v>
      </c>
      <c r="G59" s="100"/>
      <c r="H59" s="145" t="s">
        <v>21</v>
      </c>
      <c r="I59" s="127" t="s">
        <v>22</v>
      </c>
      <c r="J59" s="91"/>
      <c r="K59" s="119">
        <v>303</v>
      </c>
      <c r="L59" s="119"/>
      <c r="M59" s="119">
        <v>311</v>
      </c>
      <c r="N59" s="146">
        <f>K59*0.1</f>
        <v>30.3</v>
      </c>
      <c r="O59" s="119">
        <v>0</v>
      </c>
      <c r="P59" s="119"/>
      <c r="Q59" s="119"/>
    </row>
    <row r="60" spans="1:17" ht="48">
      <c r="A60" s="58"/>
      <c r="B60" s="191" t="s">
        <v>60</v>
      </c>
      <c r="C60" s="101" t="s">
        <v>14</v>
      </c>
      <c r="D60" s="101" t="s">
        <v>31</v>
      </c>
      <c r="E60" s="140"/>
      <c r="F60" s="376"/>
      <c r="G60" s="114"/>
      <c r="H60" s="126" t="s">
        <v>21</v>
      </c>
      <c r="I60" s="127" t="s">
        <v>22</v>
      </c>
      <c r="J60" s="91"/>
      <c r="K60" s="90">
        <v>5</v>
      </c>
      <c r="L60" s="90"/>
      <c r="M60" s="90">
        <v>5</v>
      </c>
      <c r="N60" s="146">
        <v>1</v>
      </c>
      <c r="O60" s="90">
        <v>0</v>
      </c>
      <c r="P60" s="90"/>
      <c r="Q60" s="90"/>
    </row>
    <row r="61" spans="1:17" ht="15.75">
      <c r="A61" s="58"/>
      <c r="B61" s="148"/>
      <c r="C61" s="149"/>
      <c r="D61" s="149"/>
      <c r="E61" s="150"/>
      <c r="F61" s="150"/>
      <c r="G61" s="150"/>
      <c r="H61" s="151"/>
      <c r="I61" s="152"/>
      <c r="J61" s="88"/>
      <c r="K61" s="154"/>
      <c r="L61" s="154"/>
      <c r="M61" s="154"/>
      <c r="N61" s="154"/>
      <c r="O61" s="154"/>
      <c r="P61" s="154"/>
      <c r="Q61" s="89"/>
    </row>
    <row r="62" spans="1:17" ht="18.75">
      <c r="A62" s="58"/>
      <c r="B62" s="70"/>
      <c r="C62" s="73" t="s">
        <v>5</v>
      </c>
      <c r="D62" s="236">
        <v>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15.75" customHeight="1">
      <c r="A63" s="58"/>
      <c r="B63" s="85" t="s">
        <v>6</v>
      </c>
      <c r="C63" s="58"/>
      <c r="D63" s="58"/>
      <c r="E63" s="58"/>
      <c r="F63" s="58"/>
      <c r="G63" s="58"/>
      <c r="H63" s="58"/>
      <c r="I63" s="58"/>
      <c r="J63" s="58"/>
      <c r="K63" s="58"/>
      <c r="L63" s="340" t="s">
        <v>72</v>
      </c>
      <c r="M63" s="340"/>
      <c r="N63" s="341"/>
      <c r="O63" s="476" t="s">
        <v>217</v>
      </c>
      <c r="P63" s="155"/>
      <c r="Q63" s="86"/>
    </row>
    <row r="64" spans="1:17" ht="32.25" customHeight="1">
      <c r="A64" s="58"/>
      <c r="B64" s="259" t="s">
        <v>38</v>
      </c>
      <c r="C64" s="260"/>
      <c r="D64" s="260"/>
      <c r="E64" s="260"/>
      <c r="F64" s="260"/>
      <c r="G64" s="261"/>
      <c r="H64" s="261"/>
      <c r="I64" s="58"/>
      <c r="J64" s="58"/>
      <c r="K64" s="58"/>
      <c r="L64" s="340"/>
      <c r="M64" s="340"/>
      <c r="N64" s="341"/>
      <c r="O64" s="477"/>
      <c r="P64" s="155"/>
      <c r="Q64" s="70"/>
    </row>
    <row r="65" spans="1:17" ht="15.75">
      <c r="A65" s="58"/>
      <c r="B65" s="81" t="s">
        <v>93</v>
      </c>
      <c r="C65" s="58"/>
      <c r="D65" s="58"/>
      <c r="E65" s="237" t="s">
        <v>27</v>
      </c>
      <c r="F65" s="237"/>
      <c r="G65" s="29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5.75">
      <c r="A66" s="58"/>
      <c r="B66" s="357" t="s">
        <v>80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</row>
    <row r="67" spans="1:17" ht="15.75">
      <c r="A67" s="58"/>
      <c r="B67" s="231" t="s">
        <v>7</v>
      </c>
      <c r="C67" s="231"/>
      <c r="D67" s="231"/>
      <c r="E67" s="231"/>
      <c r="F67" s="231"/>
      <c r="G67" s="231"/>
      <c r="H67" s="231"/>
      <c r="I67" s="58"/>
      <c r="J67" s="58"/>
      <c r="K67" s="58"/>
      <c r="L67" s="58"/>
      <c r="M67" s="58"/>
      <c r="N67" s="58"/>
      <c r="O67" s="58"/>
      <c r="P67" s="58"/>
      <c r="Q67" s="72"/>
    </row>
    <row r="68" spans="1:17" ht="63" customHeight="1">
      <c r="A68" s="58"/>
      <c r="B68" s="322" t="s">
        <v>81</v>
      </c>
      <c r="C68" s="325" t="s">
        <v>8</v>
      </c>
      <c r="D68" s="326"/>
      <c r="E68" s="329"/>
      <c r="F68" s="330" t="s">
        <v>99</v>
      </c>
      <c r="G68" s="331"/>
      <c r="H68" s="325" t="s">
        <v>9</v>
      </c>
      <c r="I68" s="326"/>
      <c r="J68" s="326"/>
      <c r="K68" s="326"/>
      <c r="L68" s="326"/>
      <c r="M68" s="326"/>
      <c r="N68" s="326"/>
      <c r="O68" s="326"/>
      <c r="P68" s="329"/>
      <c r="Q68" s="88"/>
    </row>
    <row r="69" spans="1:17" ht="35.25" customHeight="1">
      <c r="A69" s="58"/>
      <c r="B69" s="323"/>
      <c r="C69" s="332" t="s">
        <v>10</v>
      </c>
      <c r="D69" s="332" t="s">
        <v>10</v>
      </c>
      <c r="E69" s="332" t="s">
        <v>10</v>
      </c>
      <c r="F69" s="332" t="s">
        <v>10</v>
      </c>
      <c r="G69" s="332" t="s">
        <v>10</v>
      </c>
      <c r="H69" s="322" t="s">
        <v>82</v>
      </c>
      <c r="I69" s="325" t="s">
        <v>91</v>
      </c>
      <c r="J69" s="329"/>
      <c r="K69" s="325" t="s">
        <v>100</v>
      </c>
      <c r="L69" s="326"/>
      <c r="M69" s="329"/>
      <c r="N69" s="322" t="s">
        <v>88</v>
      </c>
      <c r="O69" s="336" t="s">
        <v>89</v>
      </c>
      <c r="P69" s="322" t="s">
        <v>90</v>
      </c>
      <c r="Q69" s="355"/>
    </row>
    <row r="70" spans="1:17" ht="109.5" customHeight="1">
      <c r="A70" s="58"/>
      <c r="B70" s="323"/>
      <c r="C70" s="333"/>
      <c r="D70" s="333"/>
      <c r="E70" s="333"/>
      <c r="F70" s="333"/>
      <c r="G70" s="333"/>
      <c r="H70" s="323"/>
      <c r="I70" s="92" t="s">
        <v>84</v>
      </c>
      <c r="J70" s="92" t="s">
        <v>73</v>
      </c>
      <c r="K70" s="156" t="s">
        <v>95</v>
      </c>
      <c r="L70" s="92" t="s">
        <v>86</v>
      </c>
      <c r="M70" s="156" t="s">
        <v>87</v>
      </c>
      <c r="N70" s="323"/>
      <c r="O70" s="337"/>
      <c r="P70" s="323"/>
      <c r="Q70" s="355"/>
    </row>
    <row r="71" spans="1:17" ht="16.5" customHeight="1">
      <c r="A71" s="58"/>
      <c r="B71" s="96">
        <v>1</v>
      </c>
      <c r="C71" s="157">
        <v>2</v>
      </c>
      <c r="D71" s="157">
        <v>3</v>
      </c>
      <c r="E71" s="157">
        <v>4</v>
      </c>
      <c r="F71" s="157">
        <v>5</v>
      </c>
      <c r="G71" s="157">
        <v>6</v>
      </c>
      <c r="H71" s="96">
        <v>7</v>
      </c>
      <c r="I71" s="96">
        <v>8</v>
      </c>
      <c r="J71" s="96">
        <v>9</v>
      </c>
      <c r="K71" s="96">
        <v>10</v>
      </c>
      <c r="L71" s="96">
        <v>11</v>
      </c>
      <c r="M71" s="96">
        <v>12</v>
      </c>
      <c r="N71" s="96">
        <v>13</v>
      </c>
      <c r="O71" s="96">
        <v>14</v>
      </c>
      <c r="P71" s="96">
        <v>15</v>
      </c>
      <c r="Q71" s="89"/>
    </row>
    <row r="72" spans="1:17" ht="31.5" customHeight="1">
      <c r="A72" s="58"/>
      <c r="B72" s="371" t="s">
        <v>61</v>
      </c>
      <c r="C72" s="384" t="s">
        <v>107</v>
      </c>
      <c r="D72" s="374" t="s">
        <v>29</v>
      </c>
      <c r="E72" s="345"/>
      <c r="F72" s="107" t="s">
        <v>66</v>
      </c>
      <c r="G72" s="107"/>
      <c r="H72" s="101" t="s">
        <v>12</v>
      </c>
      <c r="I72" s="158" t="s">
        <v>13</v>
      </c>
      <c r="J72" s="159"/>
      <c r="K72" s="90">
        <v>100</v>
      </c>
      <c r="L72" s="90"/>
      <c r="M72" s="90">
        <f>K72</f>
        <v>100</v>
      </c>
      <c r="N72" s="90">
        <f>K72*0.1</f>
        <v>10</v>
      </c>
      <c r="O72" s="90">
        <v>0</v>
      </c>
      <c r="P72" s="90"/>
      <c r="Q72" s="89"/>
    </row>
    <row r="73" spans="1:17" ht="47.25" customHeight="1">
      <c r="A73" s="58"/>
      <c r="B73" s="373"/>
      <c r="C73" s="385"/>
      <c r="D73" s="376"/>
      <c r="E73" s="345"/>
      <c r="F73" s="107"/>
      <c r="G73" s="107"/>
      <c r="H73" s="101" t="s">
        <v>15</v>
      </c>
      <c r="I73" s="102" t="s">
        <v>13</v>
      </c>
      <c r="J73" s="91"/>
      <c r="K73" s="109">
        <v>30</v>
      </c>
      <c r="L73" s="109"/>
      <c r="M73" s="109">
        <f>K73</f>
        <v>30</v>
      </c>
      <c r="N73" s="109">
        <f>K73*0.1</f>
        <v>3</v>
      </c>
      <c r="O73" s="90">
        <v>0</v>
      </c>
      <c r="P73" s="90"/>
      <c r="Q73" s="89"/>
    </row>
    <row r="74" spans="1:17" ht="27.75" customHeight="1">
      <c r="A74" s="58"/>
      <c r="B74" s="348" t="s">
        <v>62</v>
      </c>
      <c r="C74" s="351" t="s">
        <v>14</v>
      </c>
      <c r="D74" s="351" t="s">
        <v>31</v>
      </c>
      <c r="E74" s="345"/>
      <c r="F74" s="107"/>
      <c r="G74" s="107"/>
      <c r="H74" s="101" t="s">
        <v>16</v>
      </c>
      <c r="I74" s="102" t="s">
        <v>13</v>
      </c>
      <c r="J74" s="91"/>
      <c r="K74" s="109">
        <v>70</v>
      </c>
      <c r="L74" s="109"/>
      <c r="M74" s="109">
        <f>K74</f>
        <v>70</v>
      </c>
      <c r="N74" s="109">
        <f>K74*0.1</f>
        <v>7</v>
      </c>
      <c r="O74" s="90">
        <v>0</v>
      </c>
      <c r="P74" s="90"/>
      <c r="Q74" s="89"/>
    </row>
    <row r="75" spans="1:17" ht="96">
      <c r="A75" s="58"/>
      <c r="B75" s="394"/>
      <c r="C75" s="395"/>
      <c r="D75" s="395"/>
      <c r="E75" s="347"/>
      <c r="F75" s="114"/>
      <c r="G75" s="114"/>
      <c r="H75" s="115" t="s">
        <v>67</v>
      </c>
      <c r="I75" s="116" t="s">
        <v>18</v>
      </c>
      <c r="J75" s="117"/>
      <c r="K75" s="192">
        <v>0</v>
      </c>
      <c r="L75" s="192"/>
      <c r="M75" s="90">
        <f>K75</f>
        <v>0</v>
      </c>
      <c r="N75" s="109">
        <f>K75*0.1</f>
        <v>0</v>
      </c>
      <c r="O75" s="90">
        <f>K75-M75-N75</f>
        <v>0</v>
      </c>
      <c r="P75" s="90"/>
      <c r="Q75" s="72"/>
    </row>
    <row r="76" spans="1:17" ht="15.75">
      <c r="A76" s="58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24" customHeight="1">
      <c r="A77" s="58"/>
      <c r="B77" s="261" t="s">
        <v>19</v>
      </c>
      <c r="C77" s="262"/>
      <c r="D77" s="262"/>
      <c r="E77" s="262"/>
      <c r="F77" s="262"/>
      <c r="G77" s="262"/>
      <c r="H77" s="263"/>
      <c r="I77" s="118"/>
      <c r="J77" s="118"/>
      <c r="K77" s="118"/>
      <c r="L77" s="118"/>
      <c r="M77" s="118"/>
      <c r="N77" s="118"/>
      <c r="O77" s="118"/>
      <c r="P77" s="118"/>
      <c r="Q77" s="58"/>
    </row>
    <row r="78" spans="1:17" ht="63.75" customHeight="1">
      <c r="A78" s="58"/>
      <c r="B78" s="322" t="s">
        <v>81</v>
      </c>
      <c r="C78" s="325" t="s">
        <v>8</v>
      </c>
      <c r="D78" s="326"/>
      <c r="E78" s="329"/>
      <c r="F78" s="330" t="s">
        <v>99</v>
      </c>
      <c r="G78" s="331"/>
      <c r="H78" s="325" t="s">
        <v>20</v>
      </c>
      <c r="I78" s="326"/>
      <c r="J78" s="326"/>
      <c r="K78" s="326"/>
      <c r="L78" s="326"/>
      <c r="M78" s="326"/>
      <c r="N78" s="326"/>
      <c r="O78" s="326"/>
      <c r="P78" s="326"/>
      <c r="Q78" s="322" t="s">
        <v>76</v>
      </c>
    </row>
    <row r="79" spans="1:17" ht="37.5" customHeight="1">
      <c r="A79" s="58"/>
      <c r="B79" s="323"/>
      <c r="C79" s="332" t="s">
        <v>10</v>
      </c>
      <c r="D79" s="332" t="s">
        <v>10</v>
      </c>
      <c r="E79" s="332" t="s">
        <v>10</v>
      </c>
      <c r="F79" s="332" t="s">
        <v>10</v>
      </c>
      <c r="G79" s="332" t="s">
        <v>10</v>
      </c>
      <c r="H79" s="322" t="s">
        <v>82</v>
      </c>
      <c r="I79" s="325" t="s">
        <v>91</v>
      </c>
      <c r="J79" s="329"/>
      <c r="K79" s="325" t="s">
        <v>100</v>
      </c>
      <c r="L79" s="326"/>
      <c r="M79" s="329"/>
      <c r="N79" s="322" t="s">
        <v>88</v>
      </c>
      <c r="O79" s="336" t="s">
        <v>89</v>
      </c>
      <c r="P79" s="334" t="s">
        <v>90</v>
      </c>
      <c r="Q79" s="323"/>
    </row>
    <row r="80" spans="1:17" ht="94.5">
      <c r="A80" s="58"/>
      <c r="B80" s="323"/>
      <c r="C80" s="333"/>
      <c r="D80" s="333"/>
      <c r="E80" s="333"/>
      <c r="F80" s="333"/>
      <c r="G80" s="333"/>
      <c r="H80" s="323"/>
      <c r="I80" s="92" t="s">
        <v>84</v>
      </c>
      <c r="J80" s="92" t="s">
        <v>73</v>
      </c>
      <c r="K80" s="156" t="s">
        <v>95</v>
      </c>
      <c r="L80" s="92" t="s">
        <v>86</v>
      </c>
      <c r="M80" s="156" t="s">
        <v>87</v>
      </c>
      <c r="N80" s="323"/>
      <c r="O80" s="337"/>
      <c r="P80" s="335"/>
      <c r="Q80" s="323"/>
    </row>
    <row r="81" spans="1:17" ht="15.75">
      <c r="A81" s="58"/>
      <c r="B81" s="96">
        <v>1</v>
      </c>
      <c r="C81" s="157">
        <v>2</v>
      </c>
      <c r="D81" s="157">
        <v>3</v>
      </c>
      <c r="E81" s="157">
        <v>4</v>
      </c>
      <c r="F81" s="157">
        <v>5</v>
      </c>
      <c r="G81" s="157">
        <v>6</v>
      </c>
      <c r="H81" s="96">
        <v>7</v>
      </c>
      <c r="I81" s="96">
        <v>8</v>
      </c>
      <c r="J81" s="96">
        <v>9</v>
      </c>
      <c r="K81" s="96">
        <v>10</v>
      </c>
      <c r="L81" s="96">
        <v>11</v>
      </c>
      <c r="M81" s="96">
        <v>12</v>
      </c>
      <c r="N81" s="96">
        <v>13</v>
      </c>
      <c r="O81" s="96">
        <v>14</v>
      </c>
      <c r="P81" s="96">
        <v>15</v>
      </c>
      <c r="Q81" s="96">
        <v>16</v>
      </c>
    </row>
    <row r="82" spans="1:17" ht="75" customHeight="1">
      <c r="A82" s="58"/>
      <c r="B82" s="191" t="s">
        <v>61</v>
      </c>
      <c r="C82" s="101" t="s">
        <v>107</v>
      </c>
      <c r="D82" s="187" t="s">
        <v>33</v>
      </c>
      <c r="E82" s="356"/>
      <c r="F82" s="100" t="s">
        <v>66</v>
      </c>
      <c r="G82" s="100"/>
      <c r="H82" s="126" t="s">
        <v>21</v>
      </c>
      <c r="I82" s="160" t="s">
        <v>22</v>
      </c>
      <c r="J82" s="159"/>
      <c r="K82" s="90">
        <v>25</v>
      </c>
      <c r="L82" s="90"/>
      <c r="M82" s="90">
        <v>25</v>
      </c>
      <c r="N82" s="109">
        <f>K82*0.1</f>
        <v>2.5</v>
      </c>
      <c r="O82" s="90">
        <v>0</v>
      </c>
      <c r="P82" s="90"/>
      <c r="Q82" s="90"/>
    </row>
    <row r="83" spans="1:17" ht="48">
      <c r="A83" s="58"/>
      <c r="B83" s="129" t="s">
        <v>62</v>
      </c>
      <c r="C83" s="101" t="s">
        <v>108</v>
      </c>
      <c r="D83" s="101" t="s">
        <v>31</v>
      </c>
      <c r="E83" s="347"/>
      <c r="F83" s="114"/>
      <c r="G83" s="114"/>
      <c r="H83" s="126" t="s">
        <v>21</v>
      </c>
      <c r="I83" s="127" t="s">
        <v>22</v>
      </c>
      <c r="J83" s="91"/>
      <c r="K83" s="90">
        <v>0</v>
      </c>
      <c r="L83" s="90"/>
      <c r="M83" s="90">
        <v>0</v>
      </c>
      <c r="N83" s="109">
        <f>K83*0.1</f>
        <v>0</v>
      </c>
      <c r="O83" s="90">
        <v>0</v>
      </c>
      <c r="P83" s="90"/>
      <c r="Q83" s="90"/>
    </row>
    <row r="84" spans="1:17" ht="15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202"/>
      <c r="L84" s="58"/>
      <c r="M84" s="58"/>
      <c r="N84" s="58"/>
      <c r="O84" s="58"/>
      <c r="P84" s="58"/>
      <c r="Q84" s="58"/>
    </row>
    <row r="85" spans="1:17" ht="18.75">
      <c r="A85" s="58"/>
      <c r="B85" s="70"/>
      <c r="C85" s="73" t="s">
        <v>5</v>
      </c>
      <c r="D85" s="236">
        <v>4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ht="48.75" customHeight="1">
      <c r="A86" s="58"/>
      <c r="B86" s="85" t="s">
        <v>6</v>
      </c>
      <c r="C86" s="58"/>
      <c r="D86" s="58"/>
      <c r="E86" s="58"/>
      <c r="F86" s="58"/>
      <c r="G86" s="58"/>
      <c r="H86" s="58"/>
      <c r="I86" s="58"/>
      <c r="J86" s="58"/>
      <c r="K86" s="58"/>
      <c r="L86" s="338" t="s">
        <v>72</v>
      </c>
      <c r="M86" s="338"/>
      <c r="N86" s="339"/>
      <c r="O86" s="476" t="s">
        <v>218</v>
      </c>
      <c r="P86" s="86"/>
      <c r="Q86" s="86"/>
    </row>
    <row r="87" spans="1:17" ht="18.75">
      <c r="A87" s="58"/>
      <c r="B87" s="246" t="s">
        <v>197</v>
      </c>
      <c r="C87" s="247"/>
      <c r="D87" s="247"/>
      <c r="E87" s="247"/>
      <c r="F87" s="247"/>
      <c r="G87" s="247"/>
      <c r="H87" s="248"/>
      <c r="I87" s="248"/>
      <c r="J87" s="58"/>
      <c r="K87" s="58"/>
      <c r="L87" s="58"/>
      <c r="M87" s="58"/>
      <c r="N87" s="79"/>
      <c r="O87" s="477"/>
      <c r="P87" s="87"/>
      <c r="Q87" s="70"/>
    </row>
    <row r="88" spans="1:17" ht="15.75">
      <c r="A88" s="58"/>
      <c r="B88" s="81" t="s">
        <v>93</v>
      </c>
      <c r="C88" s="58"/>
      <c r="D88" s="58"/>
      <c r="E88" s="237" t="s">
        <v>27</v>
      </c>
      <c r="F88" s="237"/>
      <c r="G88" s="20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ht="15.75">
      <c r="A89" s="58"/>
      <c r="B89" s="357" t="s">
        <v>80</v>
      </c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</row>
    <row r="90" spans="1:17" ht="15.75">
      <c r="A90" s="58"/>
      <c r="B90" s="231" t="s">
        <v>7</v>
      </c>
      <c r="C90" s="231"/>
      <c r="D90" s="231"/>
      <c r="E90" s="231"/>
      <c r="F90" s="231"/>
      <c r="G90" s="231"/>
      <c r="H90" s="231"/>
      <c r="I90" s="58"/>
      <c r="J90" s="58"/>
      <c r="K90" s="58"/>
      <c r="L90" s="58"/>
      <c r="M90" s="58"/>
      <c r="N90" s="58"/>
      <c r="O90" s="58"/>
      <c r="P90" s="58"/>
      <c r="Q90" s="72"/>
    </row>
    <row r="91" spans="1:17" ht="15.75" customHeight="1">
      <c r="A91" s="58"/>
      <c r="B91" s="322" t="s">
        <v>81</v>
      </c>
      <c r="C91" s="325" t="s">
        <v>8</v>
      </c>
      <c r="D91" s="326"/>
      <c r="E91" s="329"/>
      <c r="F91" s="325" t="s">
        <v>74</v>
      </c>
      <c r="G91" s="329"/>
      <c r="H91" s="325" t="s">
        <v>9</v>
      </c>
      <c r="I91" s="326"/>
      <c r="J91" s="326"/>
      <c r="K91" s="326"/>
      <c r="L91" s="326"/>
      <c r="M91" s="326"/>
      <c r="N91" s="326"/>
      <c r="O91" s="326"/>
      <c r="P91" s="329"/>
      <c r="Q91" s="88"/>
    </row>
    <row r="92" spans="1:17" ht="15.75" customHeight="1">
      <c r="A92" s="58"/>
      <c r="B92" s="323"/>
      <c r="C92" s="332" t="s">
        <v>10</v>
      </c>
      <c r="D92" s="332" t="s">
        <v>10</v>
      </c>
      <c r="E92" s="332" t="s">
        <v>10</v>
      </c>
      <c r="F92" s="332" t="s">
        <v>10</v>
      </c>
      <c r="G92" s="332" t="s">
        <v>10</v>
      </c>
      <c r="H92" s="322" t="s">
        <v>82</v>
      </c>
      <c r="I92" s="325" t="s">
        <v>83</v>
      </c>
      <c r="J92" s="329"/>
      <c r="K92" s="325" t="s">
        <v>75</v>
      </c>
      <c r="L92" s="326"/>
      <c r="M92" s="329"/>
      <c r="N92" s="322" t="s">
        <v>88</v>
      </c>
      <c r="O92" s="336" t="s">
        <v>89</v>
      </c>
      <c r="P92" s="322" t="s">
        <v>90</v>
      </c>
      <c r="Q92" s="355"/>
    </row>
    <row r="93" spans="1:17" ht="94.5">
      <c r="A93" s="58"/>
      <c r="B93" s="324"/>
      <c r="C93" s="342"/>
      <c r="D93" s="342"/>
      <c r="E93" s="342"/>
      <c r="F93" s="342"/>
      <c r="G93" s="342"/>
      <c r="H93" s="324"/>
      <c r="I93" s="91" t="s">
        <v>84</v>
      </c>
      <c r="J93" s="91" t="s">
        <v>73</v>
      </c>
      <c r="K93" s="92" t="s">
        <v>85</v>
      </c>
      <c r="L93" s="92" t="s">
        <v>86</v>
      </c>
      <c r="M93" s="92" t="s">
        <v>87</v>
      </c>
      <c r="N93" s="324"/>
      <c r="O93" s="344"/>
      <c r="P93" s="324"/>
      <c r="Q93" s="355"/>
    </row>
    <row r="94" spans="1:17" ht="15.75">
      <c r="A94" s="58"/>
      <c r="B94" s="93">
        <v>1</v>
      </c>
      <c r="C94" s="94">
        <v>2</v>
      </c>
      <c r="D94" s="94">
        <v>3</v>
      </c>
      <c r="E94" s="95">
        <v>4</v>
      </c>
      <c r="F94" s="95">
        <v>5</v>
      </c>
      <c r="G94" s="95">
        <v>6</v>
      </c>
      <c r="H94" s="93">
        <v>7</v>
      </c>
      <c r="I94" s="96">
        <v>8</v>
      </c>
      <c r="J94" s="96">
        <v>9</v>
      </c>
      <c r="K94" s="96">
        <v>10</v>
      </c>
      <c r="L94" s="96">
        <v>11</v>
      </c>
      <c r="M94" s="96">
        <v>12</v>
      </c>
      <c r="N94" s="93">
        <v>13</v>
      </c>
      <c r="O94" s="93">
        <v>14</v>
      </c>
      <c r="P94" s="93">
        <v>15</v>
      </c>
      <c r="Q94" s="89"/>
    </row>
    <row r="95" spans="1:17" ht="24" customHeight="1">
      <c r="A95" s="58"/>
      <c r="B95" s="371" t="s">
        <v>198</v>
      </c>
      <c r="C95" s="391" t="s">
        <v>14</v>
      </c>
      <c r="D95" s="454" t="s">
        <v>199</v>
      </c>
      <c r="E95" s="356"/>
      <c r="F95" s="356" t="s">
        <v>200</v>
      </c>
      <c r="G95" s="100"/>
      <c r="H95" s="101" t="s">
        <v>12</v>
      </c>
      <c r="I95" s="102" t="s">
        <v>13</v>
      </c>
      <c r="J95" s="91"/>
      <c r="K95" s="192">
        <v>100</v>
      </c>
      <c r="L95" s="90"/>
      <c r="M95" s="90">
        <f>K95</f>
        <v>100</v>
      </c>
      <c r="N95" s="192">
        <f>K95*0.1</f>
        <v>10</v>
      </c>
      <c r="O95" s="90">
        <v>0</v>
      </c>
      <c r="P95" s="90"/>
      <c r="Q95" s="89"/>
    </row>
    <row r="96" spans="1:17" ht="72">
      <c r="A96" s="58"/>
      <c r="B96" s="372"/>
      <c r="C96" s="392"/>
      <c r="D96" s="482"/>
      <c r="E96" s="345"/>
      <c r="F96" s="345"/>
      <c r="G96" s="107"/>
      <c r="H96" s="101" t="s">
        <v>15</v>
      </c>
      <c r="I96" s="102" t="s">
        <v>13</v>
      </c>
      <c r="J96" s="91"/>
      <c r="K96" s="108">
        <v>0</v>
      </c>
      <c r="L96" s="109"/>
      <c r="M96" s="109">
        <f>K96</f>
        <v>0</v>
      </c>
      <c r="N96" s="109">
        <f>K96*0.1</f>
        <v>0</v>
      </c>
      <c r="O96" s="90">
        <v>0</v>
      </c>
      <c r="P96" s="90"/>
      <c r="Q96" s="89"/>
    </row>
    <row r="97" spans="1:17" ht="36">
      <c r="A97" s="58"/>
      <c r="B97" s="418"/>
      <c r="C97" s="420"/>
      <c r="D97" s="349"/>
      <c r="E97" s="345"/>
      <c r="F97" s="345"/>
      <c r="G97" s="107"/>
      <c r="H97" s="101" t="s">
        <v>16</v>
      </c>
      <c r="I97" s="102" t="s">
        <v>13</v>
      </c>
      <c r="J97" s="91"/>
      <c r="K97" s="192">
        <v>0</v>
      </c>
      <c r="L97" s="90"/>
      <c r="M97" s="90">
        <f>K97</f>
        <v>0</v>
      </c>
      <c r="N97" s="109">
        <f>K97*0.1</f>
        <v>0</v>
      </c>
      <c r="O97" s="90">
        <v>0</v>
      </c>
      <c r="P97" s="90"/>
      <c r="Q97" s="89"/>
    </row>
    <row r="98" spans="1:17" ht="60">
      <c r="A98" s="58"/>
      <c r="B98" s="418"/>
      <c r="C98" s="420"/>
      <c r="D98" s="349"/>
      <c r="E98" s="345"/>
      <c r="F98" s="345"/>
      <c r="G98" s="107"/>
      <c r="H98" s="101" t="s">
        <v>39</v>
      </c>
      <c r="I98" s="102" t="s">
        <v>13</v>
      </c>
      <c r="J98" s="91"/>
      <c r="K98" s="109">
        <v>100</v>
      </c>
      <c r="L98" s="109"/>
      <c r="M98" s="109">
        <f>K98</f>
        <v>100</v>
      </c>
      <c r="N98" s="109">
        <f>K98*0.1</f>
        <v>10</v>
      </c>
      <c r="O98" s="90">
        <v>0</v>
      </c>
      <c r="P98" s="90"/>
      <c r="Q98" s="89"/>
    </row>
    <row r="99" spans="1:17" ht="96">
      <c r="A99" s="58"/>
      <c r="B99" s="419"/>
      <c r="C99" s="421"/>
      <c r="D99" s="350"/>
      <c r="E99" s="347"/>
      <c r="F99" s="347"/>
      <c r="G99" s="114"/>
      <c r="H99" s="115" t="s">
        <v>17</v>
      </c>
      <c r="I99" s="116" t="s">
        <v>18</v>
      </c>
      <c r="J99" s="117"/>
      <c r="K99" s="192">
        <v>0</v>
      </c>
      <c r="L99" s="192"/>
      <c r="M99" s="90">
        <f>K99</f>
        <v>0</v>
      </c>
      <c r="N99" s="109">
        <f>K99*0.1</f>
        <v>0</v>
      </c>
      <c r="O99" s="90">
        <f>K99-M99-N99</f>
        <v>0</v>
      </c>
      <c r="P99" s="90"/>
      <c r="Q99" s="72"/>
    </row>
    <row r="100" spans="1:17" ht="15.75">
      <c r="A100" s="58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</row>
    <row r="101" spans="1:17" ht="15.75">
      <c r="A101" s="58"/>
      <c r="B101" s="249" t="s">
        <v>19</v>
      </c>
      <c r="C101" s="250"/>
      <c r="D101" s="250"/>
      <c r="E101" s="250"/>
      <c r="F101" s="250"/>
      <c r="G101" s="250"/>
      <c r="H101" s="118"/>
      <c r="I101" s="118"/>
      <c r="J101" s="118"/>
      <c r="K101" s="118"/>
      <c r="L101" s="118"/>
      <c r="M101" s="118"/>
      <c r="N101" s="118"/>
      <c r="O101" s="118"/>
      <c r="P101" s="118"/>
      <c r="Q101" s="58"/>
    </row>
    <row r="102" spans="1:17" ht="15.75" customHeight="1">
      <c r="A102" s="58"/>
      <c r="B102" s="322" t="s">
        <v>81</v>
      </c>
      <c r="C102" s="325" t="s">
        <v>8</v>
      </c>
      <c r="D102" s="326"/>
      <c r="E102" s="329"/>
      <c r="F102" s="325" t="s">
        <v>74</v>
      </c>
      <c r="G102" s="329"/>
      <c r="H102" s="325" t="s">
        <v>20</v>
      </c>
      <c r="I102" s="326"/>
      <c r="J102" s="326"/>
      <c r="K102" s="326"/>
      <c r="L102" s="326"/>
      <c r="M102" s="326"/>
      <c r="N102" s="326"/>
      <c r="O102" s="326"/>
      <c r="P102" s="326"/>
      <c r="Q102" s="322" t="s">
        <v>76</v>
      </c>
    </row>
    <row r="103" spans="1:17" ht="15.75" customHeight="1">
      <c r="A103" s="58"/>
      <c r="B103" s="323"/>
      <c r="C103" s="332" t="s">
        <v>10</v>
      </c>
      <c r="D103" s="332" t="s">
        <v>10</v>
      </c>
      <c r="E103" s="332" t="s">
        <v>10</v>
      </c>
      <c r="F103" s="332" t="s">
        <v>10</v>
      </c>
      <c r="G103" s="332" t="s">
        <v>10</v>
      </c>
      <c r="H103" s="322" t="s">
        <v>82</v>
      </c>
      <c r="I103" s="325" t="s">
        <v>91</v>
      </c>
      <c r="J103" s="329"/>
      <c r="K103" s="343" t="s">
        <v>75</v>
      </c>
      <c r="L103" s="343"/>
      <c r="M103" s="343"/>
      <c r="N103" s="343" t="s">
        <v>88</v>
      </c>
      <c r="O103" s="360" t="s">
        <v>89</v>
      </c>
      <c r="P103" s="325" t="s">
        <v>90</v>
      </c>
      <c r="Q103" s="323"/>
    </row>
    <row r="104" spans="1:17" ht="94.5">
      <c r="A104" s="58"/>
      <c r="B104" s="324"/>
      <c r="C104" s="342"/>
      <c r="D104" s="342"/>
      <c r="E104" s="342"/>
      <c r="F104" s="342"/>
      <c r="G104" s="342"/>
      <c r="H104" s="324"/>
      <c r="I104" s="91" t="s">
        <v>84</v>
      </c>
      <c r="J104" s="91" t="s">
        <v>73</v>
      </c>
      <c r="K104" s="91" t="s">
        <v>85</v>
      </c>
      <c r="L104" s="91" t="s">
        <v>86</v>
      </c>
      <c r="M104" s="91" t="s">
        <v>87</v>
      </c>
      <c r="N104" s="343"/>
      <c r="O104" s="360"/>
      <c r="P104" s="325"/>
      <c r="Q104" s="324"/>
    </row>
    <row r="105" spans="1:17" ht="15.75">
      <c r="A105" s="58"/>
      <c r="B105" s="120">
        <v>1</v>
      </c>
      <c r="C105" s="94">
        <v>2</v>
      </c>
      <c r="D105" s="94">
        <v>3</v>
      </c>
      <c r="E105" s="95">
        <v>4</v>
      </c>
      <c r="F105" s="95">
        <v>5</v>
      </c>
      <c r="G105" s="95">
        <v>6</v>
      </c>
      <c r="H105" s="93">
        <v>7</v>
      </c>
      <c r="I105" s="96">
        <v>8</v>
      </c>
      <c r="J105" s="96">
        <v>9</v>
      </c>
      <c r="K105" s="96">
        <v>10</v>
      </c>
      <c r="L105" s="96">
        <v>11</v>
      </c>
      <c r="M105" s="96">
        <v>12</v>
      </c>
      <c r="N105" s="93">
        <v>13</v>
      </c>
      <c r="O105" s="93">
        <v>14</v>
      </c>
      <c r="P105" s="93">
        <v>15</v>
      </c>
      <c r="Q105" s="93">
        <v>16</v>
      </c>
    </row>
    <row r="106" spans="1:17" ht="84">
      <c r="A106" s="58"/>
      <c r="B106" s="121" t="s">
        <v>198</v>
      </c>
      <c r="C106" s="179" t="s">
        <v>113</v>
      </c>
      <c r="D106" s="190" t="s">
        <v>201</v>
      </c>
      <c r="E106" s="125"/>
      <c r="F106" s="125" t="s">
        <v>195</v>
      </c>
      <c r="G106" s="125"/>
      <c r="H106" s="126" t="s">
        <v>21</v>
      </c>
      <c r="I106" s="127" t="s">
        <v>22</v>
      </c>
      <c r="J106" s="91">
        <v>792</v>
      </c>
      <c r="K106" s="128">
        <v>7</v>
      </c>
      <c r="L106" s="119"/>
      <c r="M106" s="119">
        <v>7</v>
      </c>
      <c r="N106" s="108">
        <f>K106*0.1</f>
        <v>0.7000000000000001</v>
      </c>
      <c r="O106" s="90">
        <v>0</v>
      </c>
      <c r="P106" s="90"/>
      <c r="Q106" s="90"/>
    </row>
    <row r="107" spans="1:17" ht="15.75">
      <c r="A107" s="58"/>
      <c r="B107" s="203"/>
      <c r="C107" s="149"/>
      <c r="D107" s="204"/>
      <c r="E107" s="150"/>
      <c r="F107" s="150"/>
      <c r="G107" s="150"/>
      <c r="H107" s="167"/>
      <c r="I107" s="168"/>
      <c r="J107" s="88"/>
      <c r="K107" s="169"/>
      <c r="L107" s="89"/>
      <c r="M107" s="89"/>
      <c r="N107" s="205"/>
      <c r="O107" s="89"/>
      <c r="P107" s="89"/>
      <c r="Q107" s="89"/>
    </row>
    <row r="108" spans="1:17" ht="15.75">
      <c r="A108" s="58"/>
      <c r="B108" s="133"/>
      <c r="C108" s="73" t="s">
        <v>5</v>
      </c>
      <c r="D108" s="206">
        <v>5</v>
      </c>
      <c r="E108" s="58"/>
      <c r="F108" s="58"/>
      <c r="G108" s="58"/>
      <c r="H108" s="58"/>
      <c r="I108" s="58"/>
      <c r="J108" s="58"/>
      <c r="K108" s="58"/>
      <c r="L108" s="58"/>
      <c r="M108" s="72"/>
      <c r="N108" s="72"/>
      <c r="O108" s="58"/>
      <c r="P108" s="58"/>
      <c r="Q108" s="72"/>
    </row>
    <row r="109" spans="1:17" ht="15.75" customHeight="1">
      <c r="A109" s="58"/>
      <c r="B109" s="85" t="s">
        <v>92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340" t="s">
        <v>72</v>
      </c>
      <c r="M109" s="340"/>
      <c r="N109" s="341"/>
      <c r="O109" s="476" t="s">
        <v>216</v>
      </c>
      <c r="P109" s="366"/>
      <c r="Q109" s="86"/>
    </row>
    <row r="110" spans="1:17" ht="34.5" customHeight="1">
      <c r="A110" s="58"/>
      <c r="B110" s="251" t="s">
        <v>192</v>
      </c>
      <c r="C110" s="252"/>
      <c r="D110" s="252"/>
      <c r="E110" s="252"/>
      <c r="F110" s="252"/>
      <c r="G110" s="252"/>
      <c r="H110" s="253"/>
      <c r="I110" s="58"/>
      <c r="J110" s="58"/>
      <c r="K110" s="58"/>
      <c r="L110" s="340"/>
      <c r="M110" s="340"/>
      <c r="N110" s="341"/>
      <c r="O110" s="477"/>
      <c r="P110" s="366"/>
      <c r="Q110" s="134"/>
    </row>
    <row r="111" spans="1:17" ht="15.75">
      <c r="A111" s="58"/>
      <c r="B111" s="81" t="s">
        <v>93</v>
      </c>
      <c r="C111" s="58"/>
      <c r="D111" s="58"/>
      <c r="E111" s="237" t="s">
        <v>27</v>
      </c>
      <c r="F111" s="237"/>
      <c r="G111" s="20"/>
      <c r="H111" s="58"/>
      <c r="I111" s="58"/>
      <c r="J111" s="58"/>
      <c r="K111" s="58"/>
      <c r="L111" s="58"/>
      <c r="M111" s="58"/>
      <c r="N111" s="58"/>
      <c r="O111" s="58"/>
      <c r="P111" s="58"/>
      <c r="Q111" s="58"/>
    </row>
    <row r="112" spans="1:17" ht="15.75">
      <c r="A112" s="58"/>
      <c r="B112" s="357" t="s">
        <v>80</v>
      </c>
      <c r="C112" s="357"/>
      <c r="D112" s="357"/>
      <c r="E112" s="357"/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7"/>
    </row>
    <row r="113" spans="1:17" ht="15.75">
      <c r="A113" s="58"/>
      <c r="B113" s="231" t="s">
        <v>94</v>
      </c>
      <c r="C113" s="231"/>
      <c r="D113" s="231"/>
      <c r="E113" s="231"/>
      <c r="F113" s="231"/>
      <c r="G113" s="231"/>
      <c r="H113" s="231"/>
      <c r="I113" s="58"/>
      <c r="J113" s="58"/>
      <c r="K113" s="58"/>
      <c r="L113" s="58"/>
      <c r="M113" s="58"/>
      <c r="N113" s="58"/>
      <c r="O113" s="58"/>
      <c r="P113" s="58"/>
      <c r="Q113" s="72"/>
    </row>
    <row r="114" spans="1:17" ht="15.75" customHeight="1">
      <c r="A114" s="58"/>
      <c r="B114" s="322" t="s">
        <v>81</v>
      </c>
      <c r="C114" s="325" t="s">
        <v>8</v>
      </c>
      <c r="D114" s="326"/>
      <c r="E114" s="329"/>
      <c r="F114" s="330" t="s">
        <v>74</v>
      </c>
      <c r="G114" s="331"/>
      <c r="H114" s="325" t="s">
        <v>9</v>
      </c>
      <c r="I114" s="326"/>
      <c r="J114" s="326"/>
      <c r="K114" s="326"/>
      <c r="L114" s="326"/>
      <c r="M114" s="326"/>
      <c r="N114" s="326"/>
      <c r="O114" s="326"/>
      <c r="P114" s="329"/>
      <c r="Q114" s="88"/>
    </row>
    <row r="115" spans="1:17" ht="15.75" customHeight="1">
      <c r="A115" s="58"/>
      <c r="B115" s="323"/>
      <c r="C115" s="332" t="s">
        <v>155</v>
      </c>
      <c r="D115" s="332" t="s">
        <v>174</v>
      </c>
      <c r="E115" s="332" t="s">
        <v>156</v>
      </c>
      <c r="F115" s="332" t="s">
        <v>165</v>
      </c>
      <c r="G115" s="332" t="s">
        <v>10</v>
      </c>
      <c r="H115" s="322" t="s">
        <v>82</v>
      </c>
      <c r="I115" s="325" t="s">
        <v>91</v>
      </c>
      <c r="J115" s="329"/>
      <c r="K115" s="325" t="s">
        <v>75</v>
      </c>
      <c r="L115" s="326"/>
      <c r="M115" s="329"/>
      <c r="N115" s="322" t="s">
        <v>88</v>
      </c>
      <c r="O115" s="336" t="s">
        <v>96</v>
      </c>
      <c r="P115" s="322" t="s">
        <v>90</v>
      </c>
      <c r="Q115" s="358"/>
    </row>
    <row r="116" spans="1:17" ht="94.5">
      <c r="A116" s="58"/>
      <c r="B116" s="324"/>
      <c r="C116" s="342"/>
      <c r="D116" s="342"/>
      <c r="E116" s="342"/>
      <c r="F116" s="342"/>
      <c r="G116" s="342"/>
      <c r="H116" s="324"/>
      <c r="I116" s="91" t="s">
        <v>84</v>
      </c>
      <c r="J116" s="91" t="s">
        <v>73</v>
      </c>
      <c r="K116" s="92" t="s">
        <v>85</v>
      </c>
      <c r="L116" s="92" t="s">
        <v>86</v>
      </c>
      <c r="M116" s="92" t="s">
        <v>87</v>
      </c>
      <c r="N116" s="324"/>
      <c r="O116" s="344"/>
      <c r="P116" s="324"/>
      <c r="Q116" s="358"/>
    </row>
    <row r="117" spans="1:17" ht="15.75">
      <c r="A117" s="58"/>
      <c r="B117" s="93">
        <v>1</v>
      </c>
      <c r="C117" s="94">
        <v>2</v>
      </c>
      <c r="D117" s="94">
        <v>3</v>
      </c>
      <c r="E117" s="95">
        <v>4</v>
      </c>
      <c r="F117" s="95">
        <v>5</v>
      </c>
      <c r="G117" s="95">
        <v>6</v>
      </c>
      <c r="H117" s="93">
        <v>7</v>
      </c>
      <c r="I117" s="96">
        <v>8</v>
      </c>
      <c r="J117" s="96">
        <v>9</v>
      </c>
      <c r="K117" s="96">
        <v>10</v>
      </c>
      <c r="L117" s="96">
        <v>11</v>
      </c>
      <c r="M117" s="96">
        <v>12</v>
      </c>
      <c r="N117" s="93">
        <v>13</v>
      </c>
      <c r="O117" s="93">
        <v>14</v>
      </c>
      <c r="P117" s="93">
        <v>15</v>
      </c>
      <c r="Q117" s="135"/>
    </row>
    <row r="118" spans="1:17" ht="60" customHeight="1">
      <c r="A118" s="58"/>
      <c r="B118" s="371" t="s">
        <v>207</v>
      </c>
      <c r="C118" s="322" t="s">
        <v>193</v>
      </c>
      <c r="D118" s="374" t="s">
        <v>194</v>
      </c>
      <c r="E118" s="374"/>
      <c r="F118" s="374" t="s">
        <v>195</v>
      </c>
      <c r="G118" s="374"/>
      <c r="H118" s="101" t="s">
        <v>12</v>
      </c>
      <c r="I118" s="102" t="s">
        <v>13</v>
      </c>
      <c r="J118" s="91"/>
      <c r="K118" s="90">
        <v>100</v>
      </c>
      <c r="L118" s="90"/>
      <c r="M118" s="90">
        <f>K118</f>
        <v>100</v>
      </c>
      <c r="N118" s="90">
        <f>K118*0.1</f>
        <v>10</v>
      </c>
      <c r="O118" s="90">
        <v>0</v>
      </c>
      <c r="P118" s="90"/>
      <c r="Q118" s="135"/>
    </row>
    <row r="119" spans="1:17" ht="72">
      <c r="A119" s="58"/>
      <c r="B119" s="372"/>
      <c r="C119" s="323"/>
      <c r="D119" s="375"/>
      <c r="E119" s="375"/>
      <c r="F119" s="375"/>
      <c r="G119" s="375"/>
      <c r="H119" s="101" t="s">
        <v>15</v>
      </c>
      <c r="I119" s="102" t="s">
        <v>13</v>
      </c>
      <c r="J119" s="91"/>
      <c r="K119" s="109">
        <v>0</v>
      </c>
      <c r="L119" s="109"/>
      <c r="M119" s="109">
        <f>K119</f>
        <v>0</v>
      </c>
      <c r="N119" s="109">
        <f>K119*0.1</f>
        <v>0</v>
      </c>
      <c r="O119" s="90">
        <v>0</v>
      </c>
      <c r="P119" s="90"/>
      <c r="Q119" s="135"/>
    </row>
    <row r="120" spans="1:17" ht="36">
      <c r="A120" s="58"/>
      <c r="B120" s="372"/>
      <c r="C120" s="323"/>
      <c r="D120" s="375"/>
      <c r="E120" s="375"/>
      <c r="F120" s="375"/>
      <c r="G120" s="375"/>
      <c r="H120" s="101" t="s">
        <v>16</v>
      </c>
      <c r="I120" s="102" t="s">
        <v>13</v>
      </c>
      <c r="J120" s="91"/>
      <c r="K120" s="109">
        <v>0</v>
      </c>
      <c r="L120" s="109"/>
      <c r="M120" s="109">
        <f>K120</f>
        <v>0</v>
      </c>
      <c r="N120" s="109">
        <f>K120*0.1</f>
        <v>0</v>
      </c>
      <c r="O120" s="90">
        <v>0</v>
      </c>
      <c r="P120" s="90"/>
      <c r="Q120" s="135"/>
    </row>
    <row r="121" spans="1:17" ht="60">
      <c r="A121" s="58"/>
      <c r="B121" s="372"/>
      <c r="C121" s="323"/>
      <c r="D121" s="375"/>
      <c r="E121" s="375"/>
      <c r="F121" s="375"/>
      <c r="G121" s="375"/>
      <c r="H121" s="101" t="s">
        <v>39</v>
      </c>
      <c r="I121" s="102" t="s">
        <v>13</v>
      </c>
      <c r="J121" s="91"/>
      <c r="K121" s="90">
        <v>100</v>
      </c>
      <c r="L121" s="90"/>
      <c r="M121" s="90">
        <f>K121</f>
        <v>100</v>
      </c>
      <c r="N121" s="109">
        <f>K121*0.1</f>
        <v>10</v>
      </c>
      <c r="O121" s="90">
        <v>0</v>
      </c>
      <c r="P121" s="90"/>
      <c r="Q121" s="135"/>
    </row>
    <row r="122" spans="1:17" ht="96">
      <c r="A122" s="58"/>
      <c r="B122" s="373"/>
      <c r="C122" s="324"/>
      <c r="D122" s="376"/>
      <c r="E122" s="376"/>
      <c r="F122" s="376"/>
      <c r="G122" s="376"/>
      <c r="H122" s="115" t="s">
        <v>17</v>
      </c>
      <c r="I122" s="116" t="s">
        <v>18</v>
      </c>
      <c r="J122" s="117"/>
      <c r="K122" s="192">
        <v>0</v>
      </c>
      <c r="L122" s="192"/>
      <c r="M122" s="90">
        <f>K122</f>
        <v>0</v>
      </c>
      <c r="N122" s="109">
        <f>K122*0.1</f>
        <v>0</v>
      </c>
      <c r="O122" s="90">
        <f>K122-M122-N122</f>
        <v>0</v>
      </c>
      <c r="P122" s="90"/>
      <c r="Q122" s="143"/>
    </row>
    <row r="123" spans="1:17" ht="15.75">
      <c r="A123" s="58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</row>
    <row r="124" spans="1:17" ht="15.75">
      <c r="A124" s="58"/>
      <c r="B124" s="253" t="s">
        <v>19</v>
      </c>
      <c r="C124" s="254"/>
      <c r="D124" s="254"/>
      <c r="E124" s="254"/>
      <c r="F124" s="254"/>
      <c r="G124" s="254"/>
      <c r="H124" s="207"/>
      <c r="I124" s="118"/>
      <c r="J124" s="118"/>
      <c r="K124" s="118"/>
      <c r="L124" s="118"/>
      <c r="M124" s="118"/>
      <c r="N124" s="118"/>
      <c r="O124" s="118"/>
      <c r="P124" s="118"/>
      <c r="Q124" s="58"/>
    </row>
    <row r="125" spans="1:17" ht="15.75" customHeight="1">
      <c r="A125" s="58"/>
      <c r="B125" s="322" t="s">
        <v>81</v>
      </c>
      <c r="C125" s="325" t="s">
        <v>8</v>
      </c>
      <c r="D125" s="326"/>
      <c r="E125" s="329"/>
      <c r="F125" s="330" t="s">
        <v>74</v>
      </c>
      <c r="G125" s="331"/>
      <c r="H125" s="325" t="s">
        <v>20</v>
      </c>
      <c r="I125" s="326"/>
      <c r="J125" s="326"/>
      <c r="K125" s="326"/>
      <c r="L125" s="326"/>
      <c r="M125" s="326"/>
      <c r="N125" s="326"/>
      <c r="O125" s="326"/>
      <c r="P125" s="329"/>
      <c r="Q125" s="322" t="s">
        <v>76</v>
      </c>
    </row>
    <row r="126" spans="1:17" ht="15.75" customHeight="1">
      <c r="A126" s="58"/>
      <c r="B126" s="323"/>
      <c r="C126" s="332" t="s">
        <v>155</v>
      </c>
      <c r="D126" s="332" t="s">
        <v>174</v>
      </c>
      <c r="E126" s="332" t="s">
        <v>156</v>
      </c>
      <c r="F126" s="332" t="s">
        <v>165</v>
      </c>
      <c r="G126" s="332" t="s">
        <v>10</v>
      </c>
      <c r="H126" s="322" t="s">
        <v>82</v>
      </c>
      <c r="I126" s="325" t="s">
        <v>91</v>
      </c>
      <c r="J126" s="329"/>
      <c r="K126" s="325" t="s">
        <v>75</v>
      </c>
      <c r="L126" s="326"/>
      <c r="M126" s="329"/>
      <c r="N126" s="322" t="s">
        <v>88</v>
      </c>
      <c r="O126" s="336" t="s">
        <v>98</v>
      </c>
      <c r="P126" s="334" t="s">
        <v>90</v>
      </c>
      <c r="Q126" s="323"/>
    </row>
    <row r="127" spans="1:17" ht="94.5">
      <c r="A127" s="58"/>
      <c r="B127" s="324"/>
      <c r="C127" s="342"/>
      <c r="D127" s="342"/>
      <c r="E127" s="342"/>
      <c r="F127" s="342"/>
      <c r="G127" s="342"/>
      <c r="H127" s="324"/>
      <c r="I127" s="91" t="s">
        <v>84</v>
      </c>
      <c r="J127" s="91" t="s">
        <v>97</v>
      </c>
      <c r="K127" s="92" t="s">
        <v>85</v>
      </c>
      <c r="L127" s="92" t="s">
        <v>86</v>
      </c>
      <c r="M127" s="92" t="s">
        <v>87</v>
      </c>
      <c r="N127" s="324"/>
      <c r="O127" s="344"/>
      <c r="P127" s="359"/>
      <c r="Q127" s="324"/>
    </row>
    <row r="128" spans="1:17" ht="15.75">
      <c r="A128" s="58"/>
      <c r="B128" s="90">
        <v>1</v>
      </c>
      <c r="C128" s="136">
        <v>2</v>
      </c>
      <c r="D128" s="136">
        <v>3</v>
      </c>
      <c r="E128" s="137">
        <v>4</v>
      </c>
      <c r="F128" s="137">
        <v>5</v>
      </c>
      <c r="G128" s="137">
        <v>6</v>
      </c>
      <c r="H128" s="90">
        <v>7</v>
      </c>
      <c r="I128" s="119">
        <v>8</v>
      </c>
      <c r="J128" s="119">
        <v>9</v>
      </c>
      <c r="K128" s="119">
        <v>10</v>
      </c>
      <c r="L128" s="119">
        <v>11</v>
      </c>
      <c r="M128" s="119">
        <v>12</v>
      </c>
      <c r="N128" s="90">
        <v>13</v>
      </c>
      <c r="O128" s="90">
        <v>14</v>
      </c>
      <c r="P128" s="90">
        <v>15</v>
      </c>
      <c r="Q128" s="90">
        <v>16</v>
      </c>
    </row>
    <row r="129" spans="1:17" ht="48">
      <c r="A129" s="58"/>
      <c r="B129" s="129" t="s">
        <v>207</v>
      </c>
      <c r="C129" s="144" t="s">
        <v>14</v>
      </c>
      <c r="D129" s="182" t="s">
        <v>194</v>
      </c>
      <c r="E129" s="124"/>
      <c r="F129" s="180" t="s">
        <v>195</v>
      </c>
      <c r="G129" s="125"/>
      <c r="H129" s="145" t="s">
        <v>196</v>
      </c>
      <c r="I129" s="127" t="s">
        <v>190</v>
      </c>
      <c r="J129" s="91">
        <v>792</v>
      </c>
      <c r="K129" s="128">
        <v>2</v>
      </c>
      <c r="L129" s="119"/>
      <c r="M129" s="128">
        <v>2</v>
      </c>
      <c r="N129" s="146">
        <f>K129*0.1</f>
        <v>0.2</v>
      </c>
      <c r="O129" s="119"/>
      <c r="P129" s="119"/>
      <c r="Q129" s="119"/>
    </row>
    <row r="130" spans="1:17" ht="15.75">
      <c r="A130" s="58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34"/>
      <c r="O130" s="134"/>
      <c r="P130" s="134"/>
      <c r="Q130" s="58"/>
    </row>
    <row r="131" spans="1:17" ht="15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202"/>
      <c r="L131" s="58"/>
      <c r="M131" s="58"/>
      <c r="N131" s="58"/>
      <c r="O131" s="58"/>
      <c r="P131" s="58"/>
      <c r="Q131" s="58"/>
    </row>
    <row r="132" spans="1:17" ht="15.75">
      <c r="A132" s="58"/>
      <c r="B132" s="327" t="s">
        <v>101</v>
      </c>
      <c r="C132" s="327"/>
      <c r="D132" s="386" t="str">
        <f>G6</f>
        <v>МБОУ Красноярская СОШ Цимлянского района Ростовской области</v>
      </c>
      <c r="E132" s="386"/>
      <c r="F132" s="386"/>
      <c r="G132" s="386"/>
      <c r="H132" s="386"/>
      <c r="I132" s="386"/>
      <c r="J132" s="386"/>
      <c r="K132" s="58"/>
      <c r="L132" s="58"/>
      <c r="M132" s="58"/>
      <c r="N132" s="386" t="s">
        <v>191</v>
      </c>
      <c r="O132" s="386"/>
      <c r="P132" s="58"/>
      <c r="Q132" s="58"/>
    </row>
    <row r="133" spans="1:17" ht="15.75">
      <c r="A133" s="58"/>
      <c r="B133" s="172" t="str">
        <f>D4</f>
        <v>" 30 "  ДЕКАБРЯ   2021г</v>
      </c>
      <c r="C133" s="171"/>
      <c r="D133" s="171"/>
      <c r="E133" s="173" t="s">
        <v>102</v>
      </c>
      <c r="F133" s="173"/>
      <c r="G133" s="173"/>
      <c r="H133" s="328"/>
      <c r="I133" s="328"/>
      <c r="J133" s="171"/>
      <c r="K133" s="58"/>
      <c r="L133" s="173" t="s">
        <v>24</v>
      </c>
      <c r="M133" s="58"/>
      <c r="N133" s="328" t="s">
        <v>104</v>
      </c>
      <c r="O133" s="328"/>
      <c r="P133" s="58"/>
      <c r="Q133" s="58"/>
    </row>
    <row r="134" spans="1:17" ht="15.75">
      <c r="A134" s="58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58"/>
    </row>
    <row r="135" spans="2:16" ht="15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2:16" ht="15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2:13" ht="15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2:16" ht="15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4"/>
      <c r="O138" s="4"/>
      <c r="P138" s="4"/>
    </row>
    <row r="139" spans="2:13" ht="15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2:16" ht="15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7"/>
      <c r="O140" s="17"/>
      <c r="P140" s="17"/>
    </row>
    <row r="141" spans="2:16" ht="83.25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8"/>
      <c r="O141" s="18"/>
      <c r="P141" s="18"/>
    </row>
    <row r="142" spans="2:16" ht="61.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8"/>
      <c r="O142" s="18"/>
      <c r="P142" s="18"/>
    </row>
    <row r="143" spans="2:16" ht="15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1"/>
      <c r="O143" s="11"/>
      <c r="P143" s="11"/>
    </row>
    <row r="144" spans="2:16" ht="15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1"/>
      <c r="O144" s="11"/>
      <c r="P144" s="11"/>
    </row>
    <row r="145" spans="2:16" ht="15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1"/>
      <c r="O145" s="11"/>
      <c r="P145" s="11"/>
    </row>
    <row r="146" spans="2:16" ht="15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1"/>
      <c r="O146" s="11"/>
      <c r="P146" s="11"/>
    </row>
    <row r="147" spans="2:16" ht="15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1"/>
      <c r="O147" s="11"/>
      <c r="P147" s="11"/>
    </row>
    <row r="148" spans="2:16" ht="15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1"/>
      <c r="O148" s="11"/>
      <c r="P148" s="11"/>
    </row>
    <row r="149" spans="2:13" ht="15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2:13" ht="15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2:13" ht="15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2:13" ht="15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2:13" ht="15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2:13" ht="15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2:16" ht="15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7"/>
      <c r="O155" s="17"/>
      <c r="P155" s="17"/>
    </row>
    <row r="156" spans="2:16" ht="29.25" customHeight="1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7"/>
      <c r="O156" s="17"/>
      <c r="P156" s="17"/>
    </row>
    <row r="157" spans="2:16" ht="15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7"/>
      <c r="O157" s="17"/>
      <c r="P157" s="17"/>
    </row>
    <row r="158" spans="2:16" ht="15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1"/>
      <c r="O158" s="11"/>
      <c r="P158" s="11"/>
    </row>
    <row r="159" spans="2:16" ht="15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1"/>
      <c r="O159" s="11"/>
      <c r="P159" s="11"/>
    </row>
    <row r="160" spans="2:13" ht="15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</sheetData>
  <sheetProtection/>
  <mergeCells count="231">
    <mergeCell ref="O86:O87"/>
    <mergeCell ref="G126:G127"/>
    <mergeCell ref="H125:P125"/>
    <mergeCell ref="Q125:Q127"/>
    <mergeCell ref="P126:P127"/>
    <mergeCell ref="Q115:Q116"/>
    <mergeCell ref="O109:O110"/>
    <mergeCell ref="B112:Q112"/>
    <mergeCell ref="C126:C127"/>
    <mergeCell ref="N126:N127"/>
    <mergeCell ref="H126:H127"/>
    <mergeCell ref="O115:O116"/>
    <mergeCell ref="K115:M115"/>
    <mergeCell ref="N115:N116"/>
    <mergeCell ref="H115:H116"/>
    <mergeCell ref="O126:O127"/>
    <mergeCell ref="I126:J126"/>
    <mergeCell ref="K126:M126"/>
    <mergeCell ref="C125:E125"/>
    <mergeCell ref="F125:G125"/>
    <mergeCell ref="D126:D127"/>
    <mergeCell ref="F126:F127"/>
    <mergeCell ref="C118:C122"/>
    <mergeCell ref="D118:D122"/>
    <mergeCell ref="B114:B116"/>
    <mergeCell ref="C114:E114"/>
    <mergeCell ref="F114:G114"/>
    <mergeCell ref="E118:E122"/>
    <mergeCell ref="F118:F122"/>
    <mergeCell ref="E126:E127"/>
    <mergeCell ref="B118:B122"/>
    <mergeCell ref="G118:G119"/>
    <mergeCell ref="G120:G122"/>
    <mergeCell ref="B125:B127"/>
    <mergeCell ref="H114:P114"/>
    <mergeCell ref="C115:C116"/>
    <mergeCell ref="I115:J115"/>
    <mergeCell ref="F115:F116"/>
    <mergeCell ref="G115:G116"/>
    <mergeCell ref="C2:H2"/>
    <mergeCell ref="B6:E6"/>
    <mergeCell ref="G6:K6"/>
    <mergeCell ref="B7:G7"/>
    <mergeCell ref="H7:J7"/>
    <mergeCell ref="B8:D8"/>
    <mergeCell ref="G8:K8"/>
    <mergeCell ref="P109:P110"/>
    <mergeCell ref="D115:D116"/>
    <mergeCell ref="E115:E116"/>
    <mergeCell ref="P115:P116"/>
    <mergeCell ref="L109:N110"/>
    <mergeCell ref="K20:M20"/>
    <mergeCell ref="N20:N21"/>
    <mergeCell ref="K31:M31"/>
    <mergeCell ref="L14:N14"/>
    <mergeCell ref="B17:Q17"/>
    <mergeCell ref="B19:B21"/>
    <mergeCell ref="C19:E19"/>
    <mergeCell ref="F19:G19"/>
    <mergeCell ref="D20:D21"/>
    <mergeCell ref="E20:E21"/>
    <mergeCell ref="H19:P19"/>
    <mergeCell ref="C20:C21"/>
    <mergeCell ref="H20:H21"/>
    <mergeCell ref="I20:J20"/>
    <mergeCell ref="B23:B24"/>
    <mergeCell ref="C23:C24"/>
    <mergeCell ref="D23:D24"/>
    <mergeCell ref="E23:E27"/>
    <mergeCell ref="F23:F27"/>
    <mergeCell ref="B25:B27"/>
    <mergeCell ref="C25:C27"/>
    <mergeCell ref="D25:D27"/>
    <mergeCell ref="Q30:Q32"/>
    <mergeCell ref="C31:C32"/>
    <mergeCell ref="D31:D32"/>
    <mergeCell ref="E31:E32"/>
    <mergeCell ref="F31:F32"/>
    <mergeCell ref="O20:O21"/>
    <mergeCell ref="P20:P21"/>
    <mergeCell ref="Q20:Q21"/>
    <mergeCell ref="F20:F21"/>
    <mergeCell ref="G20:G21"/>
    <mergeCell ref="B30:B32"/>
    <mergeCell ref="C30:E30"/>
    <mergeCell ref="F30:G30"/>
    <mergeCell ref="H30:P30"/>
    <mergeCell ref="P31:P32"/>
    <mergeCell ref="G31:G32"/>
    <mergeCell ref="H31:H32"/>
    <mergeCell ref="I31:J31"/>
    <mergeCell ref="N31:N32"/>
    <mergeCell ref="O31:O32"/>
    <mergeCell ref="E34:E35"/>
    <mergeCell ref="F34:F35"/>
    <mergeCell ref="D37:F37"/>
    <mergeCell ref="L39:N40"/>
    <mergeCell ref="O39:O40"/>
    <mergeCell ref="P39:P40"/>
    <mergeCell ref="B42:Q42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H45:H46"/>
    <mergeCell ref="I45:J45"/>
    <mergeCell ref="K45:M45"/>
    <mergeCell ref="N45:N46"/>
    <mergeCell ref="O45:O46"/>
    <mergeCell ref="P45:P46"/>
    <mergeCell ref="Q45:Q46"/>
    <mergeCell ref="B48:B50"/>
    <mergeCell ref="C48:C50"/>
    <mergeCell ref="D48:D50"/>
    <mergeCell ref="E48:E52"/>
    <mergeCell ref="F48:F50"/>
    <mergeCell ref="G48:G49"/>
    <mergeCell ref="G50:G52"/>
    <mergeCell ref="D51:D52"/>
    <mergeCell ref="F51:F52"/>
    <mergeCell ref="B51:B52"/>
    <mergeCell ref="C51:C52"/>
    <mergeCell ref="B55:B57"/>
    <mergeCell ref="C55:E55"/>
    <mergeCell ref="F55:G55"/>
    <mergeCell ref="H55:P55"/>
    <mergeCell ref="O56:O57"/>
    <mergeCell ref="P56:P57"/>
    <mergeCell ref="K56:M56"/>
    <mergeCell ref="N56:N57"/>
    <mergeCell ref="Q55:Q57"/>
    <mergeCell ref="C56:C57"/>
    <mergeCell ref="D56:D57"/>
    <mergeCell ref="E56:E57"/>
    <mergeCell ref="F56:F57"/>
    <mergeCell ref="G56:G57"/>
    <mergeCell ref="B72:B73"/>
    <mergeCell ref="C72:C73"/>
    <mergeCell ref="D72:D73"/>
    <mergeCell ref="E72:E75"/>
    <mergeCell ref="B74:B75"/>
    <mergeCell ref="F59:F60"/>
    <mergeCell ref="C74:C75"/>
    <mergeCell ref="F69:F70"/>
    <mergeCell ref="K69:M69"/>
    <mergeCell ref="L63:N64"/>
    <mergeCell ref="H68:P68"/>
    <mergeCell ref="C69:C70"/>
    <mergeCell ref="D69:D70"/>
    <mergeCell ref="H56:H57"/>
    <mergeCell ref="I56:J56"/>
    <mergeCell ref="G69:G70"/>
    <mergeCell ref="H69:H70"/>
    <mergeCell ref="I69:J69"/>
    <mergeCell ref="C79:C80"/>
    <mergeCell ref="D79:D80"/>
    <mergeCell ref="E79:E80"/>
    <mergeCell ref="D74:D75"/>
    <mergeCell ref="E82:E83"/>
    <mergeCell ref="O63:O64"/>
    <mergeCell ref="B66:Q66"/>
    <mergeCell ref="B68:B70"/>
    <mergeCell ref="C68:E68"/>
    <mergeCell ref="F68:G68"/>
    <mergeCell ref="N69:N70"/>
    <mergeCell ref="O69:O70"/>
    <mergeCell ref="P69:P70"/>
    <mergeCell ref="F79:F80"/>
    <mergeCell ref="Q69:Q70"/>
    <mergeCell ref="E69:E70"/>
    <mergeCell ref="K79:M79"/>
    <mergeCell ref="N79:N80"/>
    <mergeCell ref="O79:O80"/>
    <mergeCell ref="Q78:Q80"/>
    <mergeCell ref="H133:I133"/>
    <mergeCell ref="N133:O133"/>
    <mergeCell ref="G79:G80"/>
    <mergeCell ref="H79:H80"/>
    <mergeCell ref="I79:J79"/>
    <mergeCell ref="B78:B80"/>
    <mergeCell ref="C78:E78"/>
    <mergeCell ref="F78:G78"/>
    <mergeCell ref="H78:P78"/>
    <mergeCell ref="P79:P80"/>
    <mergeCell ref="B132:C132"/>
    <mergeCell ref="D132:J132"/>
    <mergeCell ref="N132:O132"/>
    <mergeCell ref="K92:M92"/>
    <mergeCell ref="N92:N93"/>
    <mergeCell ref="O92:O93"/>
    <mergeCell ref="B95:B99"/>
    <mergeCell ref="C95:C99"/>
    <mergeCell ref="D95:D99"/>
    <mergeCell ref="E95:E99"/>
    <mergeCell ref="L86:N86"/>
    <mergeCell ref="B89:Q89"/>
    <mergeCell ref="B91:B93"/>
    <mergeCell ref="C91:E91"/>
    <mergeCell ref="F91:G91"/>
    <mergeCell ref="H91:P91"/>
    <mergeCell ref="C92:C93"/>
    <mergeCell ref="P92:P93"/>
    <mergeCell ref="Q92:Q93"/>
    <mergeCell ref="I92:J92"/>
    <mergeCell ref="F95:F99"/>
    <mergeCell ref="G92:G93"/>
    <mergeCell ref="H92:H93"/>
    <mergeCell ref="D92:D93"/>
    <mergeCell ref="E92:E93"/>
    <mergeCell ref="F92:F93"/>
    <mergeCell ref="B102:B104"/>
    <mergeCell ref="C102:E102"/>
    <mergeCell ref="F102:G102"/>
    <mergeCell ref="H102:P102"/>
    <mergeCell ref="Q102:Q104"/>
    <mergeCell ref="C103:C104"/>
    <mergeCell ref="D103:D104"/>
    <mergeCell ref="E103:E104"/>
    <mergeCell ref="F103:F104"/>
    <mergeCell ref="G103:G104"/>
    <mergeCell ref="H103:H104"/>
    <mergeCell ref="I103:J103"/>
    <mergeCell ref="K103:M103"/>
    <mergeCell ref="N103:N104"/>
    <mergeCell ref="O103:O104"/>
    <mergeCell ref="P103:P10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6" manualBreakCount="6">
    <brk id="28" max="14" man="1"/>
    <brk id="36" max="16" man="1"/>
    <brk id="61" max="16" man="1"/>
    <brk id="84" max="16" man="1"/>
    <brk id="107" max="16" man="1"/>
    <brk id="13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4"/>
  <sheetViews>
    <sheetView view="pageBreakPreview" zoomScale="80" zoomScaleSheetLayoutView="80" zoomScalePageLayoutView="0" workbookViewId="0" topLeftCell="A79">
      <selection activeCell="K60" sqref="K60"/>
    </sheetView>
  </sheetViews>
  <sheetFormatPr defaultColWidth="8.8515625" defaultRowHeight="12.75"/>
  <cols>
    <col min="1" max="1" width="8.8515625" style="1" customWidth="1"/>
    <col min="2" max="2" width="22.71093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21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5.75">
      <c r="A2" s="58"/>
      <c r="B2" s="58"/>
      <c r="C2" s="361" t="str">
        <f>' красноярская 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41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5.75">
      <c r="A3" s="58"/>
      <c r="B3" s="58"/>
      <c r="C3" s="58"/>
      <c r="D3" s="58" t="str">
        <f>' красноярская 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  <c r="R3" s="58"/>
      <c r="S3" s="58"/>
      <c r="T3" s="58"/>
      <c r="U3" s="58"/>
    </row>
    <row r="4" spans="1:21" ht="31.5">
      <c r="A4" s="58"/>
      <c r="B4" s="58"/>
      <c r="C4" s="73" t="s">
        <v>0</v>
      </c>
      <c r="D4" s="74" t="str">
        <f>' красноярская 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  <c r="R4" s="58"/>
      <c r="S4" s="58"/>
      <c r="T4" s="58"/>
      <c r="U4" s="58"/>
    </row>
    <row r="5" spans="1:21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 красноярская '!O5</f>
        <v>44560</v>
      </c>
      <c r="P5" s="78"/>
      <c r="Q5" s="58"/>
      <c r="R5" s="58"/>
      <c r="S5" s="58"/>
      <c r="T5" s="58"/>
      <c r="U5" s="58"/>
    </row>
    <row r="6" spans="1:21" ht="30.75" customHeight="1">
      <c r="A6" s="58"/>
      <c r="B6" s="363" t="s">
        <v>78</v>
      </c>
      <c r="C6" s="363"/>
      <c r="D6" s="363"/>
      <c r="E6" s="363"/>
      <c r="F6" s="80"/>
      <c r="G6" s="483" t="s">
        <v>144</v>
      </c>
      <c r="H6" s="483"/>
      <c r="I6" s="483"/>
      <c r="J6" s="483"/>
      <c r="K6" s="483"/>
      <c r="L6" s="58"/>
      <c r="M6" s="58"/>
      <c r="N6" s="75" t="s">
        <v>71</v>
      </c>
      <c r="O6" s="71"/>
      <c r="P6" s="72"/>
      <c r="Q6" s="58"/>
      <c r="R6" s="58"/>
      <c r="S6" s="58"/>
      <c r="T6" s="58"/>
      <c r="U6" s="58"/>
    </row>
    <row r="7" spans="1:21" ht="29.25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  <c r="R7" s="58"/>
      <c r="S7" s="58"/>
      <c r="T7" s="58"/>
      <c r="U7" s="58"/>
    </row>
    <row r="8" spans="1:21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  <c r="R8" s="58"/>
      <c r="S8" s="58"/>
      <c r="T8" s="58"/>
      <c r="U8" s="58"/>
    </row>
    <row r="9" spans="1:21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  <c r="R9" s="58"/>
      <c r="S9" s="58"/>
      <c r="T9" s="58"/>
      <c r="U9" s="58"/>
    </row>
    <row r="10" spans="1:21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  <c r="R10" s="58"/>
      <c r="S10" s="58"/>
      <c r="T10" s="58"/>
      <c r="U10" s="58"/>
    </row>
    <row r="11" spans="1:21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ht="18.75">
      <c r="A13" s="58"/>
      <c r="B13" s="70"/>
      <c r="C13" s="73" t="s">
        <v>5</v>
      </c>
      <c r="D13" s="236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  <c r="R14" s="58"/>
      <c r="S14" s="58"/>
      <c r="T14" s="58"/>
      <c r="U14" s="58"/>
    </row>
    <row r="15" spans="1:21" ht="18" customHeight="1">
      <c r="A15" s="58"/>
      <c r="B15" s="232" t="s">
        <v>26</v>
      </c>
      <c r="C15" s="233"/>
      <c r="D15" s="233"/>
      <c r="E15" s="233"/>
      <c r="F15" s="233"/>
      <c r="G15" s="234"/>
      <c r="H15" s="234"/>
      <c r="I15" s="58"/>
      <c r="J15" s="58"/>
      <c r="K15" s="58"/>
      <c r="L15" s="58"/>
      <c r="M15" s="58"/>
      <c r="N15" s="79"/>
      <c r="O15" s="87"/>
      <c r="P15" s="87"/>
      <c r="Q15" s="70"/>
      <c r="R15" s="58"/>
      <c r="S15" s="58"/>
      <c r="T15" s="58"/>
      <c r="U15" s="58"/>
    </row>
    <row r="16" spans="1:21" ht="15.75">
      <c r="A16" s="58"/>
      <c r="B16" s="81" t="s">
        <v>93</v>
      </c>
      <c r="C16" s="58"/>
      <c r="D16" s="231"/>
      <c r="E16" s="237" t="s">
        <v>27</v>
      </c>
      <c r="F16" s="237"/>
      <c r="G16" s="20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58"/>
      <c r="S17" s="58"/>
      <c r="T17" s="58"/>
      <c r="U17" s="58"/>
    </row>
    <row r="18" spans="1:21" ht="15.75">
      <c r="A18" s="231"/>
      <c r="B18" s="231" t="s">
        <v>7</v>
      </c>
      <c r="C18" s="231"/>
      <c r="D18" s="231"/>
      <c r="E18" s="231"/>
      <c r="F18" s="231"/>
      <c r="G18" s="231"/>
      <c r="H18" s="231"/>
      <c r="I18" s="58"/>
      <c r="J18" s="58"/>
      <c r="K18" s="58"/>
      <c r="L18" s="58"/>
      <c r="M18" s="58"/>
      <c r="N18" s="58"/>
      <c r="O18" s="58"/>
      <c r="P18" s="58"/>
      <c r="Q18" s="72"/>
      <c r="R18" s="58"/>
      <c r="S18" s="58"/>
      <c r="T18" s="58"/>
      <c r="U18" s="58"/>
    </row>
    <row r="19" spans="1:21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  <c r="R19" s="58"/>
      <c r="S19" s="58"/>
      <c r="T19" s="58"/>
      <c r="U19" s="58"/>
    </row>
    <row r="20" spans="1:21" ht="36.75" customHeight="1">
      <c r="A20" s="58"/>
      <c r="B20" s="323"/>
      <c r="C20" s="332" t="s">
        <v>155</v>
      </c>
      <c r="D20" s="332" t="s">
        <v>156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  <c r="R20" s="58"/>
      <c r="S20" s="58"/>
      <c r="T20" s="58"/>
      <c r="U20" s="58"/>
    </row>
    <row r="21" spans="1:21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  <c r="R21" s="58"/>
      <c r="S21" s="58"/>
      <c r="T21" s="58"/>
      <c r="U21" s="58"/>
    </row>
    <row r="22" spans="1:21" ht="18.7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  <c r="R22" s="58"/>
      <c r="S22" s="58"/>
      <c r="T22" s="58"/>
      <c r="U22" s="58"/>
    </row>
    <row r="23" spans="1:21" ht="27.75" customHeight="1">
      <c r="A23" s="58"/>
      <c r="B23" s="371" t="s">
        <v>63</v>
      </c>
      <c r="C23" s="384" t="s">
        <v>107</v>
      </c>
      <c r="D23" s="374" t="s">
        <v>188</v>
      </c>
      <c r="E23" s="356"/>
      <c r="F23" s="356" t="s">
        <v>56</v>
      </c>
      <c r="G23" s="100"/>
      <c r="H23" s="101" t="s">
        <v>12</v>
      </c>
      <c r="I23" s="102" t="s">
        <v>13</v>
      </c>
      <c r="J23" s="91"/>
      <c r="K23" s="90">
        <v>100</v>
      </c>
      <c r="L23" s="90"/>
      <c r="M23" s="90">
        <f>K23</f>
        <v>100</v>
      </c>
      <c r="N23" s="90">
        <f>K23*0.1</f>
        <v>10</v>
      </c>
      <c r="O23" s="90">
        <v>0</v>
      </c>
      <c r="P23" s="90"/>
      <c r="Q23" s="89"/>
      <c r="R23" s="58"/>
      <c r="S23" s="58"/>
      <c r="T23" s="58"/>
      <c r="U23" s="58"/>
    </row>
    <row r="24" spans="1:21" ht="51.75" customHeight="1">
      <c r="A24" s="58"/>
      <c r="B24" s="373"/>
      <c r="C24" s="385"/>
      <c r="D24" s="376"/>
      <c r="E24" s="345"/>
      <c r="F24" s="345"/>
      <c r="G24" s="107"/>
      <c r="H24" s="101" t="s">
        <v>15</v>
      </c>
      <c r="I24" s="102" t="s">
        <v>13</v>
      </c>
      <c r="J24" s="91"/>
      <c r="K24" s="109">
        <v>60</v>
      </c>
      <c r="L24" s="208"/>
      <c r="M24" s="109">
        <f>K24</f>
        <v>60</v>
      </c>
      <c r="N24" s="109">
        <f>K24*0.1</f>
        <v>6</v>
      </c>
      <c r="O24" s="90">
        <v>0</v>
      </c>
      <c r="P24" s="90"/>
      <c r="Q24" s="89"/>
      <c r="R24" s="58"/>
      <c r="S24" s="58"/>
      <c r="T24" s="58"/>
      <c r="U24" s="58"/>
    </row>
    <row r="25" spans="1:21" ht="30" customHeight="1">
      <c r="A25" s="58"/>
      <c r="B25" s="465" t="s">
        <v>64</v>
      </c>
      <c r="C25" s="468" t="s">
        <v>14</v>
      </c>
      <c r="D25" s="471" t="s">
        <v>31</v>
      </c>
      <c r="E25" s="345"/>
      <c r="F25" s="345"/>
      <c r="G25" s="107"/>
      <c r="H25" s="101" t="s">
        <v>152</v>
      </c>
      <c r="I25" s="102" t="s">
        <v>13</v>
      </c>
      <c r="J25" s="91"/>
      <c r="K25" s="109">
        <v>60</v>
      </c>
      <c r="L25" s="90"/>
      <c r="M25" s="109">
        <f>K25</f>
        <v>60</v>
      </c>
      <c r="N25" s="109">
        <f>K25*0.1</f>
        <v>6</v>
      </c>
      <c r="O25" s="90">
        <v>0</v>
      </c>
      <c r="P25" s="90"/>
      <c r="Q25" s="89"/>
      <c r="R25" s="58"/>
      <c r="S25" s="58"/>
      <c r="T25" s="58"/>
      <c r="U25" s="58"/>
    </row>
    <row r="26" spans="1:21" ht="60.75" customHeight="1">
      <c r="A26" s="58"/>
      <c r="B26" s="466"/>
      <c r="C26" s="469"/>
      <c r="D26" s="472"/>
      <c r="E26" s="345"/>
      <c r="F26" s="345"/>
      <c r="G26" s="107"/>
      <c r="H26" s="101" t="s">
        <v>39</v>
      </c>
      <c r="I26" s="102" t="s">
        <v>13</v>
      </c>
      <c r="J26" s="91"/>
      <c r="K26" s="109">
        <v>98</v>
      </c>
      <c r="L26" s="109"/>
      <c r="M26" s="109">
        <f>K26</f>
        <v>98</v>
      </c>
      <c r="N26" s="109">
        <f>K26*0.1</f>
        <v>9.8</v>
      </c>
      <c r="O26" s="90">
        <v>0</v>
      </c>
      <c r="P26" s="90"/>
      <c r="Q26" s="89"/>
      <c r="R26" s="58"/>
      <c r="S26" s="58"/>
      <c r="T26" s="58"/>
      <c r="U26" s="58"/>
    </row>
    <row r="27" spans="1:21" ht="72.75" customHeight="1">
      <c r="A27" s="58"/>
      <c r="B27" s="467"/>
      <c r="C27" s="470"/>
      <c r="D27" s="473"/>
      <c r="E27" s="347"/>
      <c r="F27" s="347"/>
      <c r="G27" s="114"/>
      <c r="H27" s="115" t="s">
        <v>17</v>
      </c>
      <c r="I27" s="116" t="s">
        <v>18</v>
      </c>
      <c r="J27" s="117"/>
      <c r="K27" s="192">
        <v>0</v>
      </c>
      <c r="L27" s="192"/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  <c r="R27" s="58"/>
      <c r="S27" s="58"/>
      <c r="T27" s="58"/>
      <c r="U27" s="58"/>
    </row>
    <row r="28" spans="1:21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58"/>
      <c r="S28" s="58"/>
      <c r="T28" s="58"/>
      <c r="U28" s="58"/>
    </row>
    <row r="29" spans="1:21" ht="15.75">
      <c r="A29" s="58"/>
      <c r="B29" s="234" t="s">
        <v>19</v>
      </c>
      <c r="C29" s="245"/>
      <c r="D29" s="245"/>
      <c r="E29" s="245"/>
      <c r="F29" s="245"/>
      <c r="G29" s="245"/>
      <c r="H29" s="118"/>
      <c r="I29" s="118"/>
      <c r="J29" s="118"/>
      <c r="K29" s="118"/>
      <c r="L29" s="118"/>
      <c r="M29" s="118"/>
      <c r="N29" s="118"/>
      <c r="O29" s="118"/>
      <c r="P29" s="118"/>
      <c r="Q29" s="58"/>
      <c r="R29" s="58"/>
      <c r="S29" s="58"/>
      <c r="T29" s="58"/>
      <c r="U29" s="58"/>
    </row>
    <row r="30" spans="1:21" ht="69.7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  <c r="R30" s="58"/>
      <c r="S30" s="58"/>
      <c r="T30" s="58"/>
      <c r="U30" s="58"/>
    </row>
    <row r="31" spans="1:21" ht="35.25" customHeight="1">
      <c r="A31" s="58"/>
      <c r="B31" s="323"/>
      <c r="C31" s="332" t="s">
        <v>155</v>
      </c>
      <c r="D31" s="332" t="s">
        <v>156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  <c r="R31" s="58"/>
      <c r="S31" s="58"/>
      <c r="T31" s="58"/>
      <c r="U31" s="58"/>
    </row>
    <row r="32" spans="1:21" ht="104.25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  <c r="R32" s="58"/>
      <c r="S32" s="58"/>
      <c r="T32" s="58"/>
      <c r="U32" s="58"/>
    </row>
    <row r="33" spans="1:21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  <c r="R33" s="58"/>
      <c r="S33" s="58"/>
      <c r="T33" s="58"/>
      <c r="U33" s="58"/>
    </row>
    <row r="34" spans="1:21" ht="67.5" customHeight="1">
      <c r="A34" s="58"/>
      <c r="B34" s="121" t="s">
        <v>63</v>
      </c>
      <c r="C34" s="179" t="s">
        <v>113</v>
      </c>
      <c r="D34" s="136" t="s">
        <v>170</v>
      </c>
      <c r="E34" s="356"/>
      <c r="F34" s="99" t="s">
        <v>66</v>
      </c>
      <c r="G34" s="125"/>
      <c r="H34" s="126" t="s">
        <v>21</v>
      </c>
      <c r="I34" s="127" t="s">
        <v>22</v>
      </c>
      <c r="J34" s="91">
        <v>792</v>
      </c>
      <c r="K34" s="128">
        <v>343</v>
      </c>
      <c r="L34" s="119"/>
      <c r="M34" s="128">
        <v>350</v>
      </c>
      <c r="N34" s="109">
        <f>K34*0.1</f>
        <v>34.300000000000004</v>
      </c>
      <c r="O34" s="90">
        <v>0</v>
      </c>
      <c r="P34" s="90"/>
      <c r="Q34" s="90"/>
      <c r="R34" s="58"/>
      <c r="S34" s="58"/>
      <c r="T34" s="58"/>
      <c r="U34" s="58"/>
    </row>
    <row r="35" spans="1:21" ht="56.25" customHeight="1">
      <c r="A35" s="58"/>
      <c r="B35" s="129" t="s">
        <v>64</v>
      </c>
      <c r="C35" s="179" t="s">
        <v>14</v>
      </c>
      <c r="D35" s="101" t="s">
        <v>31</v>
      </c>
      <c r="E35" s="347"/>
      <c r="F35" s="124" t="s">
        <v>66</v>
      </c>
      <c r="G35" s="114"/>
      <c r="H35" s="126" t="s">
        <v>21</v>
      </c>
      <c r="I35" s="127" t="s">
        <v>22</v>
      </c>
      <c r="J35" s="91">
        <v>792</v>
      </c>
      <c r="K35" s="192">
        <v>2</v>
      </c>
      <c r="L35" s="90"/>
      <c r="M35" s="192">
        <v>2</v>
      </c>
      <c r="N35" s="109">
        <f>K35*0.1</f>
        <v>0.2</v>
      </c>
      <c r="O35" s="90">
        <v>0</v>
      </c>
      <c r="P35" s="90"/>
      <c r="Q35" s="90"/>
      <c r="R35" s="58"/>
      <c r="S35" s="58"/>
      <c r="T35" s="58"/>
      <c r="U35" s="58"/>
    </row>
    <row r="36" spans="1:21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ht="18.75">
      <c r="A38" s="72"/>
      <c r="B38" s="133"/>
      <c r="C38" s="73" t="s">
        <v>5</v>
      </c>
      <c r="D38" s="236">
        <v>2</v>
      </c>
      <c r="E38" s="58"/>
      <c r="F38" s="58"/>
      <c r="G38" s="58"/>
      <c r="H38" s="58"/>
      <c r="I38" s="58"/>
      <c r="J38" s="58"/>
      <c r="K38" s="58"/>
      <c r="L38" s="58"/>
      <c r="M38" s="72"/>
      <c r="N38" s="72"/>
      <c r="O38" s="58"/>
      <c r="P38" s="58"/>
      <c r="Q38" s="72"/>
      <c r="R38" s="58"/>
      <c r="S38" s="58"/>
      <c r="T38" s="58"/>
      <c r="U38" s="58"/>
    </row>
    <row r="39" spans="1:21" ht="28.5" customHeight="1">
      <c r="A39" s="58"/>
      <c r="B39" s="85" t="s">
        <v>92</v>
      </c>
      <c r="C39" s="58"/>
      <c r="D39" s="58"/>
      <c r="E39" s="58"/>
      <c r="F39" s="58"/>
      <c r="G39" s="58"/>
      <c r="H39" s="58"/>
      <c r="I39" s="58"/>
      <c r="J39" s="58"/>
      <c r="K39" s="58"/>
      <c r="L39" s="340" t="s">
        <v>72</v>
      </c>
      <c r="M39" s="340"/>
      <c r="N39" s="341"/>
      <c r="O39" s="387" t="s">
        <v>216</v>
      </c>
      <c r="P39" s="366"/>
      <c r="Q39" s="86"/>
      <c r="R39" s="58"/>
      <c r="S39" s="58"/>
      <c r="T39" s="58"/>
      <c r="U39" s="58"/>
    </row>
    <row r="40" spans="1:21" ht="15.75" customHeight="1">
      <c r="A40" s="58"/>
      <c r="B40" s="255" t="s">
        <v>34</v>
      </c>
      <c r="C40" s="256"/>
      <c r="D40" s="256"/>
      <c r="E40" s="256"/>
      <c r="F40" s="256"/>
      <c r="G40" s="266"/>
      <c r="H40" s="266"/>
      <c r="I40" s="58"/>
      <c r="J40" s="58"/>
      <c r="K40" s="58"/>
      <c r="L40" s="340"/>
      <c r="M40" s="340"/>
      <c r="N40" s="341"/>
      <c r="O40" s="388"/>
      <c r="P40" s="366"/>
      <c r="Q40" s="134"/>
      <c r="R40" s="58"/>
      <c r="S40" s="58"/>
      <c r="T40" s="58"/>
      <c r="U40" s="58"/>
    </row>
    <row r="41" spans="1:21" ht="15.75">
      <c r="A41" s="58"/>
      <c r="B41" s="81" t="s">
        <v>93</v>
      </c>
      <c r="C41" s="58"/>
      <c r="D41" s="58"/>
      <c r="E41" s="237" t="s">
        <v>27</v>
      </c>
      <c r="F41" s="237"/>
      <c r="G41" s="23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ht="20.25" customHeight="1">
      <c r="A42" s="58"/>
      <c r="B42" s="357" t="s">
        <v>80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58"/>
      <c r="S42" s="58"/>
      <c r="T42" s="58"/>
      <c r="U42" s="58"/>
    </row>
    <row r="43" spans="1:21" ht="15.75">
      <c r="A43" s="58"/>
      <c r="B43" s="231" t="s">
        <v>94</v>
      </c>
      <c r="C43" s="231"/>
      <c r="D43" s="231"/>
      <c r="E43" s="231"/>
      <c r="F43" s="231"/>
      <c r="G43" s="231"/>
      <c r="H43" s="231"/>
      <c r="I43" s="58"/>
      <c r="J43" s="58"/>
      <c r="K43" s="58"/>
      <c r="L43" s="58"/>
      <c r="M43" s="58"/>
      <c r="N43" s="58"/>
      <c r="O43" s="58"/>
      <c r="P43" s="58"/>
      <c r="Q43" s="72"/>
      <c r="R43" s="58"/>
      <c r="S43" s="58"/>
      <c r="T43" s="58"/>
      <c r="U43" s="58"/>
    </row>
    <row r="44" spans="1:21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  <c r="R44" s="58"/>
      <c r="S44" s="58"/>
      <c r="T44" s="58"/>
      <c r="U44" s="58"/>
    </row>
    <row r="45" spans="1:21" ht="33.75" customHeight="1">
      <c r="A45" s="58"/>
      <c r="B45" s="323"/>
      <c r="C45" s="332" t="s">
        <v>155</v>
      </c>
      <c r="D45" s="332" t="s">
        <v>158</v>
      </c>
      <c r="E45" s="332" t="s">
        <v>156</v>
      </c>
      <c r="F45" s="332" t="s">
        <v>165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  <c r="R45" s="58"/>
      <c r="S45" s="58"/>
      <c r="T45" s="58"/>
      <c r="U45" s="58"/>
    </row>
    <row r="46" spans="1:21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  <c r="R46" s="58"/>
      <c r="S46" s="58"/>
      <c r="T46" s="58"/>
      <c r="U46" s="58"/>
    </row>
    <row r="47" spans="1:21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  <c r="R47" s="58"/>
      <c r="S47" s="58"/>
      <c r="T47" s="58"/>
      <c r="U47" s="58"/>
    </row>
    <row r="48" spans="1:21" ht="30" customHeight="1">
      <c r="A48" s="58"/>
      <c r="B48" s="371" t="s">
        <v>59</v>
      </c>
      <c r="C48" s="322" t="s">
        <v>11</v>
      </c>
      <c r="D48" s="374" t="s">
        <v>170</v>
      </c>
      <c r="E48" s="374" t="s">
        <v>170</v>
      </c>
      <c r="F48" s="374" t="s">
        <v>66</v>
      </c>
      <c r="G48" s="374"/>
      <c r="H48" s="101" t="s">
        <v>12</v>
      </c>
      <c r="I48" s="102" t="s">
        <v>13</v>
      </c>
      <c r="J48" s="91"/>
      <c r="K48" s="90">
        <v>100</v>
      </c>
      <c r="L48" s="90"/>
      <c r="M48" s="90">
        <f>K48</f>
        <v>100</v>
      </c>
      <c r="N48" s="90">
        <f>K48*0.1</f>
        <v>10</v>
      </c>
      <c r="O48" s="90">
        <v>0</v>
      </c>
      <c r="P48" s="90"/>
      <c r="Q48" s="135"/>
      <c r="R48" s="58"/>
      <c r="S48" s="58"/>
      <c r="T48" s="58"/>
      <c r="U48" s="58"/>
    </row>
    <row r="49" spans="1:21" ht="54.75" customHeight="1">
      <c r="A49" s="58"/>
      <c r="B49" s="372"/>
      <c r="C49" s="323"/>
      <c r="D49" s="375"/>
      <c r="E49" s="375"/>
      <c r="F49" s="375"/>
      <c r="G49" s="375"/>
      <c r="H49" s="101" t="s">
        <v>15</v>
      </c>
      <c r="I49" s="102" t="s">
        <v>13</v>
      </c>
      <c r="J49" s="91"/>
      <c r="K49" s="109">
        <v>80</v>
      </c>
      <c r="L49" s="208"/>
      <c r="M49" s="109">
        <f>K49</f>
        <v>80</v>
      </c>
      <c r="N49" s="109">
        <f>K49*0.1</f>
        <v>8</v>
      </c>
      <c r="O49" s="90">
        <v>0</v>
      </c>
      <c r="P49" s="90"/>
      <c r="Q49" s="135"/>
      <c r="R49" s="58"/>
      <c r="S49" s="58"/>
      <c r="T49" s="58"/>
      <c r="U49" s="58"/>
    </row>
    <row r="50" spans="1:21" ht="36" customHeight="1">
      <c r="A50" s="58"/>
      <c r="B50" s="373"/>
      <c r="C50" s="324"/>
      <c r="D50" s="376"/>
      <c r="E50" s="376"/>
      <c r="F50" s="376"/>
      <c r="G50" s="375"/>
      <c r="H50" s="101" t="s">
        <v>152</v>
      </c>
      <c r="I50" s="102" t="s">
        <v>13</v>
      </c>
      <c r="J50" s="91"/>
      <c r="K50" s="109">
        <v>80</v>
      </c>
      <c r="L50" s="208"/>
      <c r="M50" s="109">
        <f>K50</f>
        <v>80</v>
      </c>
      <c r="N50" s="109">
        <f>K50*0.1</f>
        <v>8</v>
      </c>
      <c r="O50" s="90">
        <v>0</v>
      </c>
      <c r="P50" s="90"/>
      <c r="Q50" s="135"/>
      <c r="R50" s="58"/>
      <c r="S50" s="58"/>
      <c r="T50" s="58"/>
      <c r="U50" s="58"/>
    </row>
    <row r="51" spans="1:21" ht="60">
      <c r="A51" s="58"/>
      <c r="B51" s="484" t="s">
        <v>60</v>
      </c>
      <c r="C51" s="474" t="s">
        <v>14</v>
      </c>
      <c r="D51" s="474" t="s">
        <v>170</v>
      </c>
      <c r="E51" s="474" t="s">
        <v>31</v>
      </c>
      <c r="F51" s="374" t="s">
        <v>66</v>
      </c>
      <c r="G51" s="375"/>
      <c r="H51" s="101" t="s">
        <v>39</v>
      </c>
      <c r="I51" s="102" t="s">
        <v>13</v>
      </c>
      <c r="J51" s="91"/>
      <c r="K51" s="90">
        <v>100</v>
      </c>
      <c r="L51" s="90"/>
      <c r="M51" s="90">
        <f>K51</f>
        <v>100</v>
      </c>
      <c r="N51" s="109">
        <f>K51*0.1</f>
        <v>10</v>
      </c>
      <c r="O51" s="90">
        <v>0</v>
      </c>
      <c r="P51" s="90"/>
      <c r="Q51" s="135"/>
      <c r="R51" s="58"/>
      <c r="S51" s="58"/>
      <c r="T51" s="58"/>
      <c r="U51" s="58"/>
    </row>
    <row r="52" spans="1:21" ht="96">
      <c r="A52" s="58"/>
      <c r="B52" s="485"/>
      <c r="C52" s="475"/>
      <c r="D52" s="475"/>
      <c r="E52" s="475"/>
      <c r="F52" s="376"/>
      <c r="G52" s="376"/>
      <c r="H52" s="115" t="s">
        <v>17</v>
      </c>
      <c r="I52" s="116" t="s">
        <v>18</v>
      </c>
      <c r="J52" s="117"/>
      <c r="K52" s="192">
        <v>0</v>
      </c>
      <c r="L52" s="192"/>
      <c r="M52" s="90">
        <f>K52</f>
        <v>0</v>
      </c>
      <c r="N52" s="109">
        <f>K52*0.1</f>
        <v>0</v>
      </c>
      <c r="O52" s="90">
        <f>K52-M52-N52</f>
        <v>0</v>
      </c>
      <c r="P52" s="90"/>
      <c r="Q52" s="143"/>
      <c r="R52" s="58"/>
      <c r="S52" s="58"/>
      <c r="T52" s="58"/>
      <c r="U52" s="58"/>
    </row>
    <row r="53" spans="1:21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58"/>
      <c r="S53" s="58"/>
      <c r="T53" s="58"/>
      <c r="U53" s="58"/>
    </row>
    <row r="54" spans="1:21" ht="15.75" customHeight="1">
      <c r="A54" s="58"/>
      <c r="B54" s="257" t="s">
        <v>19</v>
      </c>
      <c r="C54" s="267"/>
      <c r="D54" s="267"/>
      <c r="E54" s="267"/>
      <c r="F54" s="267"/>
      <c r="G54" s="267"/>
      <c r="H54" s="118"/>
      <c r="I54" s="118"/>
      <c r="J54" s="118"/>
      <c r="K54" s="118"/>
      <c r="L54" s="118"/>
      <c r="M54" s="118"/>
      <c r="N54" s="118"/>
      <c r="O54" s="118"/>
      <c r="P54" s="118"/>
      <c r="Q54" s="58"/>
      <c r="R54" s="58"/>
      <c r="S54" s="58"/>
      <c r="T54" s="58"/>
      <c r="U54" s="58"/>
    </row>
    <row r="55" spans="1:21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  <c r="R55" s="58"/>
      <c r="S55" s="58"/>
      <c r="T55" s="58"/>
      <c r="U55" s="58"/>
    </row>
    <row r="56" spans="1:21" ht="34.5" customHeight="1">
      <c r="A56" s="58"/>
      <c r="B56" s="323"/>
      <c r="C56" s="332" t="s">
        <v>155</v>
      </c>
      <c r="D56" s="332" t="s">
        <v>158</v>
      </c>
      <c r="E56" s="332" t="s">
        <v>156</v>
      </c>
      <c r="F56" s="332" t="s">
        <v>165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  <c r="R56" s="58"/>
      <c r="S56" s="58"/>
      <c r="T56" s="58"/>
      <c r="U56" s="58"/>
    </row>
    <row r="57" spans="1:21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  <c r="R57" s="58"/>
      <c r="S57" s="58"/>
      <c r="T57" s="58"/>
      <c r="U57" s="58"/>
    </row>
    <row r="58" spans="1:21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  <c r="R58" s="58"/>
      <c r="S58" s="58"/>
      <c r="T58" s="58"/>
      <c r="U58" s="58"/>
    </row>
    <row r="59" spans="1:21" ht="64.5" customHeight="1">
      <c r="A59" s="58"/>
      <c r="B59" s="129" t="s">
        <v>59</v>
      </c>
      <c r="C59" s="144" t="s">
        <v>107</v>
      </c>
      <c r="D59" s="136" t="s">
        <v>170</v>
      </c>
      <c r="E59" s="136" t="s">
        <v>170</v>
      </c>
      <c r="F59" s="99" t="s">
        <v>66</v>
      </c>
      <c r="G59" s="100"/>
      <c r="H59" s="145" t="s">
        <v>21</v>
      </c>
      <c r="I59" s="127" t="s">
        <v>22</v>
      </c>
      <c r="J59" s="91">
        <v>792</v>
      </c>
      <c r="K59" s="128">
        <v>356</v>
      </c>
      <c r="L59" s="119"/>
      <c r="M59" s="128">
        <v>364</v>
      </c>
      <c r="N59" s="146">
        <f>K59*0.1</f>
        <v>35.6</v>
      </c>
      <c r="O59" s="119">
        <v>0</v>
      </c>
      <c r="P59" s="119"/>
      <c r="Q59" s="119"/>
      <c r="R59" s="58"/>
      <c r="S59" s="58"/>
      <c r="T59" s="58"/>
      <c r="U59" s="58"/>
    </row>
    <row r="60" spans="1:21" ht="48">
      <c r="A60" s="58"/>
      <c r="B60" s="209" t="s">
        <v>60</v>
      </c>
      <c r="C60" s="101" t="s">
        <v>14</v>
      </c>
      <c r="D60" s="136" t="s">
        <v>170</v>
      </c>
      <c r="E60" s="101" t="s">
        <v>31</v>
      </c>
      <c r="F60" s="124" t="s">
        <v>66</v>
      </c>
      <c r="G60" s="114"/>
      <c r="H60" s="126" t="s">
        <v>21</v>
      </c>
      <c r="I60" s="127" t="s">
        <v>22</v>
      </c>
      <c r="J60" s="91">
        <v>792</v>
      </c>
      <c r="K60" s="192">
        <v>0</v>
      </c>
      <c r="L60" s="90"/>
      <c r="M60" s="192">
        <v>0</v>
      </c>
      <c r="N60" s="146">
        <f>K60*0.1</f>
        <v>0</v>
      </c>
      <c r="O60" s="90">
        <v>0</v>
      </c>
      <c r="P60" s="90"/>
      <c r="Q60" s="90"/>
      <c r="R60" s="58"/>
      <c r="S60" s="58"/>
      <c r="T60" s="58"/>
      <c r="U60" s="58"/>
    </row>
    <row r="61" spans="1:21" ht="15.75">
      <c r="A61" s="58"/>
      <c r="B61" s="210"/>
      <c r="C61" s="149"/>
      <c r="D61" s="149"/>
      <c r="E61" s="166"/>
      <c r="F61" s="197"/>
      <c r="G61" s="150"/>
      <c r="H61" s="167"/>
      <c r="I61" s="168"/>
      <c r="J61" s="88"/>
      <c r="K61" s="89"/>
      <c r="L61" s="89"/>
      <c r="M61" s="89"/>
      <c r="N61" s="170"/>
      <c r="O61" s="89"/>
      <c r="P61" s="89"/>
      <c r="Q61" s="89"/>
      <c r="R61" s="58"/>
      <c r="S61" s="58"/>
      <c r="T61" s="58"/>
      <c r="U61" s="58"/>
    </row>
    <row r="62" spans="1:21" ht="18.75">
      <c r="A62" s="58"/>
      <c r="B62" s="70"/>
      <c r="C62" s="73" t="s">
        <v>5</v>
      </c>
      <c r="D62" s="236">
        <v>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</row>
    <row r="63" spans="1:21" ht="15.75" customHeight="1">
      <c r="A63" s="58"/>
      <c r="B63" s="85" t="s">
        <v>6</v>
      </c>
      <c r="C63" s="58"/>
      <c r="D63" s="58"/>
      <c r="E63" s="58"/>
      <c r="F63" s="58"/>
      <c r="G63" s="58"/>
      <c r="H63" s="58"/>
      <c r="I63" s="58"/>
      <c r="J63" s="58"/>
      <c r="K63" s="58"/>
      <c r="L63" s="340" t="s">
        <v>72</v>
      </c>
      <c r="M63" s="340"/>
      <c r="N63" s="341"/>
      <c r="O63" s="476" t="s">
        <v>217</v>
      </c>
      <c r="P63" s="155"/>
      <c r="Q63" s="86"/>
      <c r="R63" s="58"/>
      <c r="S63" s="58"/>
      <c r="T63" s="58"/>
      <c r="U63" s="58"/>
    </row>
    <row r="64" spans="1:21" ht="29.25" customHeight="1">
      <c r="A64" s="58"/>
      <c r="B64" s="259" t="s">
        <v>38</v>
      </c>
      <c r="C64" s="260"/>
      <c r="D64" s="260"/>
      <c r="E64" s="260"/>
      <c r="F64" s="260"/>
      <c r="G64" s="261"/>
      <c r="H64" s="261"/>
      <c r="I64" s="58"/>
      <c r="J64" s="58"/>
      <c r="K64" s="58"/>
      <c r="L64" s="340"/>
      <c r="M64" s="340"/>
      <c r="N64" s="341"/>
      <c r="O64" s="477"/>
      <c r="P64" s="155"/>
      <c r="Q64" s="70"/>
      <c r="R64" s="58"/>
      <c r="S64" s="58"/>
      <c r="T64" s="58"/>
      <c r="U64" s="58"/>
    </row>
    <row r="65" spans="1:21" ht="15.75">
      <c r="A65" s="58"/>
      <c r="B65" s="81" t="s">
        <v>93</v>
      </c>
      <c r="C65" s="58"/>
      <c r="D65" s="58"/>
      <c r="E65" s="237" t="s">
        <v>27</v>
      </c>
      <c r="F65" s="237"/>
      <c r="G65" s="29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</row>
    <row r="66" spans="1:21" ht="15.75">
      <c r="A66" s="58"/>
      <c r="B66" s="357" t="s">
        <v>80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58"/>
      <c r="S66" s="58"/>
      <c r="T66" s="58"/>
      <c r="U66" s="58"/>
    </row>
    <row r="67" spans="1:21" ht="15.75">
      <c r="A67" s="58"/>
      <c r="B67" s="231" t="s">
        <v>7</v>
      </c>
      <c r="C67" s="231"/>
      <c r="D67" s="231"/>
      <c r="E67" s="231"/>
      <c r="F67" s="231"/>
      <c r="G67" s="231"/>
      <c r="H67" s="231"/>
      <c r="I67" s="58"/>
      <c r="J67" s="58"/>
      <c r="K67" s="58"/>
      <c r="L67" s="58"/>
      <c r="M67" s="58"/>
      <c r="N67" s="58"/>
      <c r="O67" s="58"/>
      <c r="P67" s="58"/>
      <c r="Q67" s="72"/>
      <c r="R67" s="58"/>
      <c r="S67" s="58"/>
      <c r="T67" s="58"/>
      <c r="U67" s="58"/>
    </row>
    <row r="68" spans="1:21" ht="63" customHeight="1">
      <c r="A68" s="58"/>
      <c r="B68" s="322" t="s">
        <v>81</v>
      </c>
      <c r="C68" s="325" t="s">
        <v>8</v>
      </c>
      <c r="D68" s="326"/>
      <c r="E68" s="329"/>
      <c r="F68" s="330" t="s">
        <v>99</v>
      </c>
      <c r="G68" s="331"/>
      <c r="H68" s="325" t="s">
        <v>9</v>
      </c>
      <c r="I68" s="326"/>
      <c r="J68" s="326"/>
      <c r="K68" s="326"/>
      <c r="L68" s="326"/>
      <c r="M68" s="326"/>
      <c r="N68" s="326"/>
      <c r="O68" s="326"/>
      <c r="P68" s="329"/>
      <c r="Q68" s="88"/>
      <c r="R68" s="58"/>
      <c r="S68" s="58"/>
      <c r="T68" s="58"/>
      <c r="U68" s="58"/>
    </row>
    <row r="69" spans="1:21" ht="35.25" customHeight="1">
      <c r="A69" s="58"/>
      <c r="B69" s="323"/>
      <c r="C69" s="332" t="s">
        <v>155</v>
      </c>
      <c r="D69" s="332" t="s">
        <v>158</v>
      </c>
      <c r="E69" s="332" t="s">
        <v>156</v>
      </c>
      <c r="F69" s="332" t="s">
        <v>165</v>
      </c>
      <c r="G69" s="332" t="s">
        <v>10</v>
      </c>
      <c r="H69" s="322" t="s">
        <v>82</v>
      </c>
      <c r="I69" s="325" t="s">
        <v>91</v>
      </c>
      <c r="J69" s="329"/>
      <c r="K69" s="325" t="s">
        <v>100</v>
      </c>
      <c r="L69" s="326"/>
      <c r="M69" s="329"/>
      <c r="N69" s="322" t="s">
        <v>88</v>
      </c>
      <c r="O69" s="336" t="s">
        <v>89</v>
      </c>
      <c r="P69" s="322" t="s">
        <v>90</v>
      </c>
      <c r="Q69" s="355"/>
      <c r="R69" s="58"/>
      <c r="S69" s="58"/>
      <c r="T69" s="58"/>
      <c r="U69" s="58"/>
    </row>
    <row r="70" spans="1:21" ht="109.5" customHeight="1">
      <c r="A70" s="58"/>
      <c r="B70" s="323"/>
      <c r="C70" s="342"/>
      <c r="D70" s="342"/>
      <c r="E70" s="342"/>
      <c r="F70" s="342"/>
      <c r="G70" s="333"/>
      <c r="H70" s="323"/>
      <c r="I70" s="92" t="s">
        <v>84</v>
      </c>
      <c r="J70" s="92" t="s">
        <v>73</v>
      </c>
      <c r="K70" s="156" t="s">
        <v>95</v>
      </c>
      <c r="L70" s="92" t="s">
        <v>86</v>
      </c>
      <c r="M70" s="156" t="s">
        <v>87</v>
      </c>
      <c r="N70" s="323"/>
      <c r="O70" s="337"/>
      <c r="P70" s="323"/>
      <c r="Q70" s="355"/>
      <c r="R70" s="58"/>
      <c r="S70" s="58"/>
      <c r="T70" s="58"/>
      <c r="U70" s="58"/>
    </row>
    <row r="71" spans="1:21" ht="16.5" customHeight="1">
      <c r="A71" s="58"/>
      <c r="B71" s="96">
        <v>1</v>
      </c>
      <c r="C71" s="157">
        <v>2</v>
      </c>
      <c r="D71" s="157">
        <v>3</v>
      </c>
      <c r="E71" s="157">
        <v>4</v>
      </c>
      <c r="F71" s="157">
        <v>5</v>
      </c>
      <c r="G71" s="157">
        <v>6</v>
      </c>
      <c r="H71" s="96">
        <v>7</v>
      </c>
      <c r="I71" s="96">
        <v>8</v>
      </c>
      <c r="J71" s="96">
        <v>9</v>
      </c>
      <c r="K71" s="96">
        <v>10</v>
      </c>
      <c r="L71" s="96">
        <v>11</v>
      </c>
      <c r="M71" s="96">
        <v>12</v>
      </c>
      <c r="N71" s="96">
        <v>13</v>
      </c>
      <c r="O71" s="96">
        <v>14</v>
      </c>
      <c r="P71" s="96">
        <v>15</v>
      </c>
      <c r="Q71" s="89"/>
      <c r="R71" s="58"/>
      <c r="S71" s="58"/>
      <c r="T71" s="58"/>
      <c r="U71" s="58"/>
    </row>
    <row r="72" spans="1:21" ht="31.5" customHeight="1">
      <c r="A72" s="58"/>
      <c r="B72" s="371" t="s">
        <v>61</v>
      </c>
      <c r="C72" s="384" t="s">
        <v>107</v>
      </c>
      <c r="D72" s="374" t="s">
        <v>170</v>
      </c>
      <c r="E72" s="107" t="s">
        <v>170</v>
      </c>
      <c r="F72" s="107" t="s">
        <v>66</v>
      </c>
      <c r="G72" s="107"/>
      <c r="H72" s="101" t="s">
        <v>12</v>
      </c>
      <c r="I72" s="158" t="s">
        <v>13</v>
      </c>
      <c r="J72" s="159"/>
      <c r="K72" s="90">
        <v>100</v>
      </c>
      <c r="L72" s="90"/>
      <c r="M72" s="90">
        <f>K72</f>
        <v>100</v>
      </c>
      <c r="N72" s="90">
        <f>K72*0.1</f>
        <v>10</v>
      </c>
      <c r="O72" s="90">
        <v>0</v>
      </c>
      <c r="P72" s="90"/>
      <c r="Q72" s="89"/>
      <c r="R72" s="58"/>
      <c r="S72" s="58"/>
      <c r="T72" s="58"/>
      <c r="U72" s="58"/>
    </row>
    <row r="73" spans="1:21" ht="47.25" customHeight="1">
      <c r="A73" s="58"/>
      <c r="B73" s="373"/>
      <c r="C73" s="385"/>
      <c r="D73" s="376"/>
      <c r="E73" s="107"/>
      <c r="F73" s="107"/>
      <c r="G73" s="107"/>
      <c r="H73" s="101" t="s">
        <v>15</v>
      </c>
      <c r="I73" s="102" t="s">
        <v>13</v>
      </c>
      <c r="J73" s="91"/>
      <c r="K73" s="109">
        <v>80</v>
      </c>
      <c r="L73" s="109"/>
      <c r="M73" s="109">
        <f>K73</f>
        <v>80</v>
      </c>
      <c r="N73" s="109">
        <f>K73*0.1</f>
        <v>8</v>
      </c>
      <c r="O73" s="90">
        <v>0</v>
      </c>
      <c r="P73" s="90"/>
      <c r="Q73" s="89"/>
      <c r="R73" s="58"/>
      <c r="S73" s="58"/>
      <c r="T73" s="58"/>
      <c r="U73" s="58"/>
    </row>
    <row r="74" spans="1:21" ht="39.75" customHeight="1">
      <c r="A74" s="58"/>
      <c r="B74" s="348" t="s">
        <v>62</v>
      </c>
      <c r="C74" s="351" t="s">
        <v>14</v>
      </c>
      <c r="D74" s="374" t="s">
        <v>171</v>
      </c>
      <c r="E74" s="351" t="s">
        <v>31</v>
      </c>
      <c r="F74" s="107"/>
      <c r="G74" s="107"/>
      <c r="H74" s="101" t="s">
        <v>152</v>
      </c>
      <c r="I74" s="102" t="s">
        <v>13</v>
      </c>
      <c r="J74" s="91"/>
      <c r="K74" s="109">
        <v>80</v>
      </c>
      <c r="L74" s="208"/>
      <c r="M74" s="109">
        <f>K74</f>
        <v>80</v>
      </c>
      <c r="N74" s="109">
        <f>K74*0.1</f>
        <v>8</v>
      </c>
      <c r="O74" s="90">
        <v>0</v>
      </c>
      <c r="P74" s="90"/>
      <c r="Q74" s="89"/>
      <c r="R74" s="58"/>
      <c r="S74" s="58"/>
      <c r="T74" s="58"/>
      <c r="U74" s="58"/>
    </row>
    <row r="75" spans="1:21" ht="96.75" customHeight="1">
      <c r="A75" s="58"/>
      <c r="B75" s="394"/>
      <c r="C75" s="395"/>
      <c r="D75" s="376"/>
      <c r="E75" s="395"/>
      <c r="F75" s="114"/>
      <c r="G75" s="114"/>
      <c r="H75" s="115" t="s">
        <v>67</v>
      </c>
      <c r="I75" s="116" t="s">
        <v>18</v>
      </c>
      <c r="J75" s="117"/>
      <c r="K75" s="192">
        <v>0</v>
      </c>
      <c r="L75" s="192"/>
      <c r="M75" s="90">
        <f>K75</f>
        <v>0</v>
      </c>
      <c r="N75" s="109">
        <f>K75*0.1</f>
        <v>0</v>
      </c>
      <c r="O75" s="90">
        <f>K75-M75-N75</f>
        <v>0</v>
      </c>
      <c r="P75" s="90"/>
      <c r="Q75" s="72"/>
      <c r="R75" s="58"/>
      <c r="S75" s="58"/>
      <c r="T75" s="58"/>
      <c r="U75" s="58"/>
    </row>
    <row r="76" spans="1:21" ht="15.75">
      <c r="A76" s="58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58"/>
      <c r="S76" s="58"/>
      <c r="T76" s="58"/>
      <c r="U76" s="58"/>
    </row>
    <row r="77" spans="1:21" ht="24" customHeight="1">
      <c r="A77" s="58"/>
      <c r="B77" s="261" t="s">
        <v>19</v>
      </c>
      <c r="C77" s="262"/>
      <c r="D77" s="262"/>
      <c r="E77" s="262"/>
      <c r="F77" s="262"/>
      <c r="G77" s="262"/>
      <c r="H77" s="118"/>
      <c r="I77" s="118"/>
      <c r="J77" s="118"/>
      <c r="K77" s="118"/>
      <c r="L77" s="118"/>
      <c r="M77" s="118"/>
      <c r="N77" s="118"/>
      <c r="O77" s="118"/>
      <c r="P77" s="118"/>
      <c r="Q77" s="58"/>
      <c r="R77" s="58"/>
      <c r="S77" s="58"/>
      <c r="T77" s="58"/>
      <c r="U77" s="58"/>
    </row>
    <row r="78" spans="1:21" ht="63.75" customHeight="1">
      <c r="A78" s="58"/>
      <c r="B78" s="322" t="s">
        <v>81</v>
      </c>
      <c r="C78" s="325" t="s">
        <v>8</v>
      </c>
      <c r="D78" s="326"/>
      <c r="E78" s="329"/>
      <c r="F78" s="330" t="s">
        <v>99</v>
      </c>
      <c r="G78" s="331"/>
      <c r="H78" s="325" t="s">
        <v>20</v>
      </c>
      <c r="I78" s="326"/>
      <c r="J78" s="326"/>
      <c r="K78" s="326"/>
      <c r="L78" s="326"/>
      <c r="M78" s="326"/>
      <c r="N78" s="326"/>
      <c r="O78" s="326"/>
      <c r="P78" s="326"/>
      <c r="Q78" s="322" t="s">
        <v>76</v>
      </c>
      <c r="R78" s="58"/>
      <c r="S78" s="58"/>
      <c r="T78" s="58"/>
      <c r="U78" s="58"/>
    </row>
    <row r="79" spans="1:21" ht="37.5" customHeight="1">
      <c r="A79" s="58"/>
      <c r="B79" s="323"/>
      <c r="C79" s="332" t="s">
        <v>155</v>
      </c>
      <c r="D79" s="332" t="s">
        <v>158</v>
      </c>
      <c r="E79" s="332" t="s">
        <v>156</v>
      </c>
      <c r="F79" s="332" t="s">
        <v>165</v>
      </c>
      <c r="G79" s="332" t="s">
        <v>10</v>
      </c>
      <c r="H79" s="322" t="s">
        <v>82</v>
      </c>
      <c r="I79" s="325" t="s">
        <v>91</v>
      </c>
      <c r="J79" s="329"/>
      <c r="K79" s="325" t="s">
        <v>100</v>
      </c>
      <c r="L79" s="326"/>
      <c r="M79" s="329"/>
      <c r="N79" s="322" t="s">
        <v>88</v>
      </c>
      <c r="O79" s="336" t="s">
        <v>89</v>
      </c>
      <c r="P79" s="334" t="s">
        <v>90</v>
      </c>
      <c r="Q79" s="323"/>
      <c r="R79" s="58"/>
      <c r="S79" s="58"/>
      <c r="T79" s="58"/>
      <c r="U79" s="58"/>
    </row>
    <row r="80" spans="1:21" ht="94.5">
      <c r="A80" s="58"/>
      <c r="B80" s="323"/>
      <c r="C80" s="342"/>
      <c r="D80" s="342"/>
      <c r="E80" s="342"/>
      <c r="F80" s="342"/>
      <c r="G80" s="333"/>
      <c r="H80" s="323"/>
      <c r="I80" s="92" t="s">
        <v>84</v>
      </c>
      <c r="J80" s="92" t="s">
        <v>73</v>
      </c>
      <c r="K80" s="156" t="s">
        <v>95</v>
      </c>
      <c r="L80" s="92" t="s">
        <v>86</v>
      </c>
      <c r="M80" s="156" t="s">
        <v>87</v>
      </c>
      <c r="N80" s="323"/>
      <c r="O80" s="337"/>
      <c r="P80" s="335"/>
      <c r="Q80" s="323"/>
      <c r="R80" s="58"/>
      <c r="S80" s="58"/>
      <c r="T80" s="58"/>
      <c r="U80" s="58"/>
    </row>
    <row r="81" spans="1:21" ht="15.75">
      <c r="A81" s="58"/>
      <c r="B81" s="96">
        <v>1</v>
      </c>
      <c r="C81" s="157">
        <v>2</v>
      </c>
      <c r="D81" s="157">
        <v>3</v>
      </c>
      <c r="E81" s="157">
        <v>4</v>
      </c>
      <c r="F81" s="157">
        <v>5</v>
      </c>
      <c r="G81" s="157">
        <v>6</v>
      </c>
      <c r="H81" s="96">
        <v>7</v>
      </c>
      <c r="I81" s="96">
        <v>8</v>
      </c>
      <c r="J81" s="96">
        <v>9</v>
      </c>
      <c r="K81" s="96">
        <v>10</v>
      </c>
      <c r="L81" s="96">
        <v>11</v>
      </c>
      <c r="M81" s="96">
        <v>12</v>
      </c>
      <c r="N81" s="96">
        <v>13</v>
      </c>
      <c r="O81" s="96">
        <v>14</v>
      </c>
      <c r="P81" s="96">
        <v>15</v>
      </c>
      <c r="Q81" s="96">
        <v>16</v>
      </c>
      <c r="R81" s="58"/>
      <c r="S81" s="58"/>
      <c r="T81" s="58"/>
      <c r="U81" s="58"/>
    </row>
    <row r="82" spans="1:21" ht="85.5" customHeight="1">
      <c r="A82" s="58"/>
      <c r="B82" s="191" t="s">
        <v>61</v>
      </c>
      <c r="C82" s="101" t="s">
        <v>107</v>
      </c>
      <c r="D82" s="136" t="s">
        <v>170</v>
      </c>
      <c r="E82" s="136" t="s">
        <v>170</v>
      </c>
      <c r="F82" s="487" t="s">
        <v>66</v>
      </c>
      <c r="G82" s="219"/>
      <c r="H82" s="145" t="s">
        <v>21</v>
      </c>
      <c r="I82" s="160" t="s">
        <v>22</v>
      </c>
      <c r="J82" s="159">
        <v>792</v>
      </c>
      <c r="K82" s="192">
        <v>33</v>
      </c>
      <c r="L82" s="90"/>
      <c r="M82" s="192">
        <v>31</v>
      </c>
      <c r="N82" s="109">
        <f>K82*0.1</f>
        <v>3.3000000000000003</v>
      </c>
      <c r="O82" s="90">
        <v>0</v>
      </c>
      <c r="P82" s="90"/>
      <c r="Q82" s="90"/>
      <c r="R82" s="58"/>
      <c r="S82" s="58"/>
      <c r="T82" s="58"/>
      <c r="U82" s="58"/>
    </row>
    <row r="83" spans="1:21" ht="68.25" customHeight="1">
      <c r="A83" s="58"/>
      <c r="B83" s="348" t="s">
        <v>62</v>
      </c>
      <c r="C83" s="351" t="s">
        <v>14</v>
      </c>
      <c r="D83" s="374" t="s">
        <v>171</v>
      </c>
      <c r="E83" s="351" t="s">
        <v>31</v>
      </c>
      <c r="F83" s="488"/>
      <c r="G83" s="487"/>
      <c r="H83" s="490" t="s">
        <v>21</v>
      </c>
      <c r="I83" s="491" t="s">
        <v>22</v>
      </c>
      <c r="J83" s="492">
        <v>792</v>
      </c>
      <c r="K83" s="493">
        <v>0</v>
      </c>
      <c r="L83" s="493"/>
      <c r="M83" s="493">
        <v>0</v>
      </c>
      <c r="N83" s="489">
        <f>K83*0.1</f>
        <v>0</v>
      </c>
      <c r="O83" s="343">
        <v>0</v>
      </c>
      <c r="P83" s="343"/>
      <c r="Q83" s="343"/>
      <c r="R83" s="58"/>
      <c r="S83" s="58"/>
      <c r="T83" s="58"/>
      <c r="U83" s="58"/>
    </row>
    <row r="84" spans="1:21" ht="15.75">
      <c r="A84" s="58"/>
      <c r="B84" s="394"/>
      <c r="C84" s="395"/>
      <c r="D84" s="376"/>
      <c r="E84" s="395"/>
      <c r="F84" s="488"/>
      <c r="G84" s="488"/>
      <c r="H84" s="488"/>
      <c r="I84" s="488"/>
      <c r="J84" s="488"/>
      <c r="K84" s="488"/>
      <c r="L84" s="488"/>
      <c r="M84" s="488"/>
      <c r="N84" s="488"/>
      <c r="O84" s="488"/>
      <c r="P84" s="488"/>
      <c r="Q84" s="488"/>
      <c r="R84" s="58"/>
      <c r="S84" s="58"/>
      <c r="T84" s="58"/>
      <c r="U84" s="58"/>
    </row>
    <row r="85" spans="1:21" ht="15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181"/>
      <c r="O85" s="58"/>
      <c r="P85" s="58"/>
      <c r="Q85" s="58"/>
      <c r="R85" s="58"/>
      <c r="S85" s="58"/>
      <c r="T85" s="58"/>
      <c r="U85" s="58"/>
    </row>
    <row r="86" spans="1:21" ht="15.75">
      <c r="A86" s="58"/>
      <c r="B86" s="327" t="s">
        <v>101</v>
      </c>
      <c r="C86" s="327"/>
      <c r="D86" s="486" t="s">
        <v>145</v>
      </c>
      <c r="E86" s="486"/>
      <c r="F86" s="486"/>
      <c r="G86" s="486"/>
      <c r="H86" s="486"/>
      <c r="I86" s="486"/>
      <c r="J86" s="486"/>
      <c r="K86" s="58"/>
      <c r="L86" s="58" t="s">
        <v>139</v>
      </c>
      <c r="M86" s="58"/>
      <c r="N86" s="386" t="s">
        <v>58</v>
      </c>
      <c r="O86" s="386"/>
      <c r="P86" s="58"/>
      <c r="Q86" s="58"/>
      <c r="R86" s="58"/>
      <c r="S86" s="58"/>
      <c r="T86" s="58"/>
      <c r="U86" s="58"/>
    </row>
    <row r="87" spans="1:21" ht="15.75">
      <c r="A87" s="58"/>
      <c r="B87" s="172" t="str">
        <f>D4</f>
        <v>" 30 "  ДЕКАБРЯ   2021г</v>
      </c>
      <c r="C87" s="171"/>
      <c r="D87" s="171"/>
      <c r="E87" s="173" t="s">
        <v>102</v>
      </c>
      <c r="F87" s="173"/>
      <c r="G87" s="173"/>
      <c r="H87" s="328"/>
      <c r="I87" s="328"/>
      <c r="J87" s="171"/>
      <c r="K87" s="58"/>
      <c r="L87" s="173" t="s">
        <v>24</v>
      </c>
      <c r="M87" s="58"/>
      <c r="N87" s="328" t="s">
        <v>104</v>
      </c>
      <c r="O87" s="328"/>
      <c r="P87" s="58"/>
      <c r="Q87" s="58"/>
      <c r="R87" s="58"/>
      <c r="S87" s="58"/>
      <c r="T87" s="58"/>
      <c r="U87" s="58"/>
    </row>
    <row r="88" spans="1:21" ht="15.75">
      <c r="A88" s="58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58"/>
      <c r="R88" s="58"/>
      <c r="S88" s="58"/>
      <c r="T88" s="58"/>
      <c r="U88" s="58"/>
    </row>
    <row r="89" spans="1:21" ht="15.75">
      <c r="A89" s="58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58"/>
      <c r="R89" s="58"/>
      <c r="S89" s="58"/>
      <c r="T89" s="58"/>
      <c r="U89" s="58"/>
    </row>
    <row r="90" spans="1:21" ht="15.75">
      <c r="A90" s="58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58"/>
      <c r="R90" s="58"/>
      <c r="S90" s="58"/>
      <c r="T90" s="58"/>
      <c r="U90" s="58"/>
    </row>
    <row r="91" spans="1:21" ht="15.75">
      <c r="A91" s="58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58"/>
      <c r="O91" s="58"/>
      <c r="P91" s="58"/>
      <c r="Q91" s="58"/>
      <c r="R91" s="58"/>
      <c r="S91" s="58"/>
      <c r="T91" s="58"/>
      <c r="U91" s="58"/>
    </row>
    <row r="92" spans="1:21" ht="15.75">
      <c r="A92" s="58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70"/>
      <c r="O92" s="70"/>
      <c r="P92" s="70"/>
      <c r="Q92" s="58"/>
      <c r="R92" s="58"/>
      <c r="S92" s="58"/>
      <c r="T92" s="58"/>
      <c r="U92" s="58"/>
    </row>
    <row r="93" spans="1:21" ht="15.75">
      <c r="A93" s="58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58"/>
      <c r="O93" s="58"/>
      <c r="P93" s="58"/>
      <c r="Q93" s="58"/>
      <c r="R93" s="58"/>
      <c r="S93" s="58"/>
      <c r="T93" s="58"/>
      <c r="U93" s="58"/>
    </row>
    <row r="94" spans="1:21" ht="15.75">
      <c r="A94" s="58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34"/>
      <c r="O94" s="134"/>
      <c r="P94" s="134"/>
      <c r="Q94" s="58"/>
      <c r="R94" s="58"/>
      <c r="S94" s="58"/>
      <c r="T94" s="58"/>
      <c r="U94" s="58"/>
    </row>
    <row r="95" spans="1:21" ht="83.25" customHeight="1">
      <c r="A95" s="58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89"/>
      <c r="O95" s="89"/>
      <c r="P95" s="89"/>
      <c r="Q95" s="58"/>
      <c r="R95" s="58"/>
      <c r="S95" s="58"/>
      <c r="T95" s="58"/>
      <c r="U95" s="58"/>
    </row>
    <row r="96" spans="1:21" ht="61.5" customHeight="1">
      <c r="A96" s="58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89"/>
      <c r="O96" s="89"/>
      <c r="P96" s="89"/>
      <c r="Q96" s="58"/>
      <c r="R96" s="58"/>
      <c r="S96" s="58"/>
      <c r="T96" s="58"/>
      <c r="U96" s="58"/>
    </row>
    <row r="97" spans="1:21" ht="15.75">
      <c r="A97" s="58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72"/>
      <c r="O97" s="72"/>
      <c r="P97" s="72"/>
      <c r="Q97" s="58"/>
      <c r="R97" s="58"/>
      <c r="S97" s="58"/>
      <c r="T97" s="58"/>
      <c r="U97" s="58"/>
    </row>
    <row r="98" spans="1:21" ht="15.75">
      <c r="A98" s="58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72"/>
      <c r="O98" s="72"/>
      <c r="P98" s="72"/>
      <c r="Q98" s="58"/>
      <c r="R98" s="58"/>
      <c r="S98" s="58"/>
      <c r="T98" s="58"/>
      <c r="U98" s="58"/>
    </row>
    <row r="99" spans="1:21" ht="15.75">
      <c r="A99" s="58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72"/>
      <c r="O99" s="72"/>
      <c r="P99" s="72"/>
      <c r="Q99" s="58"/>
      <c r="R99" s="58"/>
      <c r="S99" s="58"/>
      <c r="T99" s="58"/>
      <c r="U99" s="58"/>
    </row>
    <row r="100" spans="1:21" ht="15.75">
      <c r="A100" s="58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72"/>
      <c r="O100" s="72"/>
      <c r="P100" s="72"/>
      <c r="Q100" s="58"/>
      <c r="R100" s="58"/>
      <c r="S100" s="58"/>
      <c r="T100" s="58"/>
      <c r="U100" s="58"/>
    </row>
    <row r="101" spans="1:21" ht="15.75">
      <c r="A101" s="58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72"/>
      <c r="O101" s="72"/>
      <c r="P101" s="72"/>
      <c r="Q101" s="58"/>
      <c r="R101" s="58"/>
      <c r="S101" s="58"/>
      <c r="T101" s="58"/>
      <c r="U101" s="58"/>
    </row>
    <row r="102" spans="1:21" ht="15.75">
      <c r="A102" s="58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72"/>
      <c r="O102" s="72"/>
      <c r="P102" s="72"/>
      <c r="Q102" s="58"/>
      <c r="R102" s="58"/>
      <c r="S102" s="58"/>
      <c r="T102" s="58"/>
      <c r="U102" s="58"/>
    </row>
    <row r="103" spans="1:21" ht="15.75">
      <c r="A103" s="58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58"/>
      <c r="O103" s="58"/>
      <c r="P103" s="58"/>
      <c r="Q103" s="58"/>
      <c r="R103" s="58"/>
      <c r="S103" s="58"/>
      <c r="T103" s="58"/>
      <c r="U103" s="58"/>
    </row>
    <row r="104" spans="1:21" ht="15.75">
      <c r="A104" s="58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58"/>
      <c r="O104" s="58"/>
      <c r="P104" s="58"/>
      <c r="Q104" s="58"/>
      <c r="R104" s="58"/>
      <c r="S104" s="58"/>
      <c r="T104" s="58"/>
      <c r="U104" s="58"/>
    </row>
    <row r="105" spans="1:21" ht="15.75">
      <c r="A105" s="58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58"/>
      <c r="O105" s="58"/>
      <c r="P105" s="58"/>
      <c r="Q105" s="58"/>
      <c r="R105" s="58"/>
      <c r="S105" s="58"/>
      <c r="T105" s="58"/>
      <c r="U105" s="58"/>
    </row>
    <row r="106" spans="1:21" ht="15.75">
      <c r="A106" s="58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58"/>
      <c r="O106" s="58"/>
      <c r="P106" s="58"/>
      <c r="Q106" s="58"/>
      <c r="R106" s="58"/>
      <c r="S106" s="58"/>
      <c r="T106" s="58"/>
      <c r="U106" s="58"/>
    </row>
    <row r="107" spans="1:21" ht="15.75">
      <c r="A107" s="58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58"/>
      <c r="O107" s="58"/>
      <c r="P107" s="58"/>
      <c r="Q107" s="58"/>
      <c r="R107" s="58"/>
      <c r="S107" s="58"/>
      <c r="T107" s="58"/>
      <c r="U107" s="58"/>
    </row>
    <row r="108" spans="1:21" ht="15.75">
      <c r="A108" s="58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58"/>
      <c r="O108" s="58"/>
      <c r="P108" s="58"/>
      <c r="Q108" s="58"/>
      <c r="R108" s="58"/>
      <c r="S108" s="58"/>
      <c r="T108" s="58"/>
      <c r="U108" s="58"/>
    </row>
    <row r="109" spans="2:16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7"/>
      <c r="O109" s="17"/>
      <c r="P109" s="17"/>
    </row>
    <row r="110" spans="2:16" ht="29.2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7"/>
      <c r="O110" s="17"/>
      <c r="P110" s="17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7"/>
      <c r="O111" s="17"/>
      <c r="P111" s="17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3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</sheetData>
  <sheetProtection/>
  <mergeCells count="162">
    <mergeCell ref="N83:N84"/>
    <mergeCell ref="O83:O84"/>
    <mergeCell ref="P83:P84"/>
    <mergeCell ref="Q83:Q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2:F84"/>
    <mergeCell ref="G83:G84"/>
    <mergeCell ref="B86:C86"/>
    <mergeCell ref="D86:J86"/>
    <mergeCell ref="N86:O86"/>
    <mergeCell ref="H87:I87"/>
    <mergeCell ref="N87:O87"/>
    <mergeCell ref="G79:G80"/>
    <mergeCell ref="H79:H80"/>
    <mergeCell ref="I79:J79"/>
    <mergeCell ref="B78:B80"/>
    <mergeCell ref="C78:E78"/>
    <mergeCell ref="P69:P70"/>
    <mergeCell ref="C79:C80"/>
    <mergeCell ref="D79:D80"/>
    <mergeCell ref="E79:E80"/>
    <mergeCell ref="F78:G78"/>
    <mergeCell ref="H78:P78"/>
    <mergeCell ref="P79:P80"/>
    <mergeCell ref="F79:F80"/>
    <mergeCell ref="E74:E75"/>
    <mergeCell ref="F69:F70"/>
    <mergeCell ref="L63:N64"/>
    <mergeCell ref="H68:P68"/>
    <mergeCell ref="Q69:Q70"/>
    <mergeCell ref="E69:E70"/>
    <mergeCell ref="K79:M79"/>
    <mergeCell ref="N79:N80"/>
    <mergeCell ref="O79:O80"/>
    <mergeCell ref="Q78:Q80"/>
    <mergeCell ref="N69:N70"/>
    <mergeCell ref="O69:O70"/>
    <mergeCell ref="O63:O64"/>
    <mergeCell ref="B66:Q66"/>
    <mergeCell ref="B68:B70"/>
    <mergeCell ref="C68:E68"/>
    <mergeCell ref="F68:G68"/>
    <mergeCell ref="H69:H70"/>
    <mergeCell ref="I69:J69"/>
    <mergeCell ref="K69:M69"/>
    <mergeCell ref="G69:G70"/>
    <mergeCell ref="C69:C70"/>
    <mergeCell ref="B72:B73"/>
    <mergeCell ref="C72:C73"/>
    <mergeCell ref="D72:D73"/>
    <mergeCell ref="B74:B75"/>
    <mergeCell ref="C74:C75"/>
    <mergeCell ref="D74:D75"/>
    <mergeCell ref="E51:E52"/>
    <mergeCell ref="Q55:Q57"/>
    <mergeCell ref="C56:C57"/>
    <mergeCell ref="D56:D57"/>
    <mergeCell ref="E56:E57"/>
    <mergeCell ref="F56:F57"/>
    <mergeCell ref="G56:G57"/>
    <mergeCell ref="N56:N57"/>
    <mergeCell ref="D69:D70"/>
    <mergeCell ref="B55:B57"/>
    <mergeCell ref="C55:E55"/>
    <mergeCell ref="F55:G55"/>
    <mergeCell ref="H55:P55"/>
    <mergeCell ref="O56:O57"/>
    <mergeCell ref="P56:P57"/>
    <mergeCell ref="H56:H57"/>
    <mergeCell ref="I56:J56"/>
    <mergeCell ref="K56:M56"/>
    <mergeCell ref="B48:B50"/>
    <mergeCell ref="C48:C50"/>
    <mergeCell ref="D48:D50"/>
    <mergeCell ref="F48:F50"/>
    <mergeCell ref="G48:G49"/>
    <mergeCell ref="G50:G52"/>
    <mergeCell ref="B51:B52"/>
    <mergeCell ref="C51:C52"/>
    <mergeCell ref="D51:D52"/>
    <mergeCell ref="F51:F52"/>
    <mergeCell ref="I45:J45"/>
    <mergeCell ref="K45:M45"/>
    <mergeCell ref="N45:N46"/>
    <mergeCell ref="O45:O46"/>
    <mergeCell ref="P45:P46"/>
    <mergeCell ref="Q45:Q46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H45:H46"/>
    <mergeCell ref="E34:E35"/>
    <mergeCell ref="D37:F37"/>
    <mergeCell ref="L39:N40"/>
    <mergeCell ref="O39:O40"/>
    <mergeCell ref="P39:P40"/>
    <mergeCell ref="B42:Q42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B23:B24"/>
    <mergeCell ref="C23:C24"/>
    <mergeCell ref="D23:D24"/>
    <mergeCell ref="E23:E27"/>
    <mergeCell ref="F23:F27"/>
    <mergeCell ref="B25:B27"/>
    <mergeCell ref="C25:C27"/>
    <mergeCell ref="D25:D27"/>
    <mergeCell ref="I20:J20"/>
    <mergeCell ref="K20:M20"/>
    <mergeCell ref="N20:N21"/>
    <mergeCell ref="O20:O21"/>
    <mergeCell ref="P20:P21"/>
    <mergeCell ref="Q20:Q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E48:E50"/>
    <mergeCell ref="C2:H2"/>
    <mergeCell ref="B6:E6"/>
    <mergeCell ref="G6:K6"/>
    <mergeCell ref="B7:G7"/>
    <mergeCell ref="H7:J7"/>
    <mergeCell ref="B8:D8"/>
    <mergeCell ref="G8:K8"/>
    <mergeCell ref="G20:G21"/>
    <mergeCell ref="H20:H2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6" max="16" man="1"/>
    <brk id="61" max="16" man="1"/>
    <brk id="8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A1">
      <selection activeCell="M60" sqref="M60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'Сош № 3'!C2:H2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40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'Сош № 3'!D3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'Сош № 3'!D4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'Сош № 3'!O5</f>
        <v>44560</v>
      </c>
      <c r="P5" s="78"/>
      <c r="Q5" s="58"/>
    </row>
    <row r="6" spans="1:17" ht="30.75" customHeight="1">
      <c r="A6" s="58"/>
      <c r="B6" s="363" t="s">
        <v>78</v>
      </c>
      <c r="C6" s="363"/>
      <c r="D6" s="363"/>
      <c r="E6" s="363"/>
      <c r="F6" s="80"/>
      <c r="G6" s="483" t="s">
        <v>141</v>
      </c>
      <c r="H6" s="483"/>
      <c r="I6" s="483"/>
      <c r="J6" s="483"/>
      <c r="K6" s="483"/>
      <c r="L6" s="58"/>
      <c r="M6" s="58"/>
      <c r="N6" s="75" t="s">
        <v>71</v>
      </c>
      <c r="O6" s="71"/>
      <c r="P6" s="72"/>
      <c r="Q6" s="58"/>
    </row>
    <row r="7" spans="1:17" ht="21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5.75">
      <c r="A13" s="58"/>
      <c r="B13" s="70"/>
      <c r="C13" s="73" t="s">
        <v>5</v>
      </c>
      <c r="D13" s="258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32" t="s">
        <v>26</v>
      </c>
      <c r="C15" s="233"/>
      <c r="D15" s="233"/>
      <c r="E15" s="233"/>
      <c r="F15" s="233"/>
      <c r="G15" s="234"/>
      <c r="H15" s="234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237" t="s">
        <v>27</v>
      </c>
      <c r="F16" s="237"/>
      <c r="G16" s="20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231"/>
      <c r="B18" s="231" t="s">
        <v>7</v>
      </c>
      <c r="C18" s="231"/>
      <c r="D18" s="231"/>
      <c r="E18" s="231"/>
      <c r="F18" s="231"/>
      <c r="G18" s="231"/>
      <c r="H18" s="231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156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18.7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27.75" customHeight="1">
      <c r="A23" s="58"/>
      <c r="B23" s="371" t="s">
        <v>63</v>
      </c>
      <c r="C23" s="384" t="s">
        <v>107</v>
      </c>
      <c r="D23" s="374" t="s">
        <v>188</v>
      </c>
      <c r="E23" s="356"/>
      <c r="F23" s="99" t="s">
        <v>56</v>
      </c>
      <c r="G23" s="100"/>
      <c r="H23" s="101" t="s">
        <v>12</v>
      </c>
      <c r="I23" s="102" t="s">
        <v>13</v>
      </c>
      <c r="J23" s="91"/>
      <c r="K23" s="90">
        <v>100</v>
      </c>
      <c r="L23" s="90"/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73"/>
      <c r="C24" s="385"/>
      <c r="D24" s="376"/>
      <c r="E24" s="345"/>
      <c r="F24" s="140"/>
      <c r="G24" s="107"/>
      <c r="H24" s="101" t="s">
        <v>15</v>
      </c>
      <c r="I24" s="102" t="s">
        <v>13</v>
      </c>
      <c r="J24" s="91"/>
      <c r="K24" s="109">
        <v>70</v>
      </c>
      <c r="L24" s="109"/>
      <c r="M24" s="109">
        <f>K24</f>
        <v>70</v>
      </c>
      <c r="N24" s="109">
        <f>K24*0.1</f>
        <v>7</v>
      </c>
      <c r="O24" s="90">
        <v>0</v>
      </c>
      <c r="P24" s="90"/>
      <c r="Q24" s="89"/>
    </row>
    <row r="25" spans="1:17" ht="42" customHeight="1">
      <c r="A25" s="58"/>
      <c r="B25" s="465" t="s">
        <v>64</v>
      </c>
      <c r="C25" s="468" t="s">
        <v>14</v>
      </c>
      <c r="D25" s="471" t="s">
        <v>31</v>
      </c>
      <c r="E25" s="345"/>
      <c r="F25" s="416" t="s">
        <v>56</v>
      </c>
      <c r="G25" s="107"/>
      <c r="H25" s="101" t="s">
        <v>152</v>
      </c>
      <c r="I25" s="102" t="s">
        <v>13</v>
      </c>
      <c r="J25" s="91"/>
      <c r="K25" s="90">
        <v>40</v>
      </c>
      <c r="L25" s="90"/>
      <c r="M25" s="90">
        <f>K25</f>
        <v>40</v>
      </c>
      <c r="N25" s="109">
        <f>K25*0.1</f>
        <v>4</v>
      </c>
      <c r="O25" s="90">
        <v>0</v>
      </c>
      <c r="P25" s="90"/>
      <c r="Q25" s="89"/>
    </row>
    <row r="26" spans="1:17" ht="60.75" customHeight="1">
      <c r="A26" s="58"/>
      <c r="B26" s="466"/>
      <c r="C26" s="469"/>
      <c r="D26" s="472"/>
      <c r="E26" s="345"/>
      <c r="F26" s="417"/>
      <c r="G26" s="107"/>
      <c r="H26" s="101" t="s">
        <v>39</v>
      </c>
      <c r="I26" s="102" t="s">
        <v>13</v>
      </c>
      <c r="J26" s="91"/>
      <c r="K26" s="109">
        <v>100</v>
      </c>
      <c r="L26" s="109"/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2.75" customHeight="1">
      <c r="A27" s="58"/>
      <c r="B27" s="467"/>
      <c r="C27" s="470"/>
      <c r="D27" s="473"/>
      <c r="E27" s="347"/>
      <c r="F27" s="455"/>
      <c r="G27" s="114"/>
      <c r="H27" s="115" t="s">
        <v>17</v>
      </c>
      <c r="I27" s="116" t="s">
        <v>18</v>
      </c>
      <c r="J27" s="117"/>
      <c r="K27" s="192">
        <v>0</v>
      </c>
      <c r="L27" s="192"/>
      <c r="M27" s="90">
        <f>K27</f>
        <v>0</v>
      </c>
      <c r="N27" s="109">
        <f>K27*0.01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34" t="s">
        <v>19</v>
      </c>
      <c r="C29" s="245"/>
      <c r="D29" s="245"/>
      <c r="E29" s="245"/>
      <c r="F29" s="245"/>
      <c r="G29" s="245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69.7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156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04.25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67.5" customHeight="1">
      <c r="A34" s="58"/>
      <c r="B34" s="121" t="s">
        <v>63</v>
      </c>
      <c r="C34" s="179" t="s">
        <v>113</v>
      </c>
      <c r="D34" s="136" t="s">
        <v>188</v>
      </c>
      <c r="E34" s="356"/>
      <c r="F34" s="99" t="s">
        <v>66</v>
      </c>
      <c r="G34" s="125"/>
      <c r="H34" s="126" t="s">
        <v>21</v>
      </c>
      <c r="I34" s="127" t="s">
        <v>22</v>
      </c>
      <c r="J34" s="91">
        <v>792</v>
      </c>
      <c r="K34" s="128">
        <v>226</v>
      </c>
      <c r="L34" s="119"/>
      <c r="M34" s="128">
        <v>222</v>
      </c>
      <c r="N34" s="109">
        <f>K34*0.1</f>
        <v>22.6</v>
      </c>
      <c r="O34" s="90">
        <v>0</v>
      </c>
      <c r="P34" s="90"/>
      <c r="Q34" s="90"/>
    </row>
    <row r="35" spans="1:17" ht="56.25" customHeight="1">
      <c r="A35" s="58"/>
      <c r="B35" s="129" t="s">
        <v>64</v>
      </c>
      <c r="C35" s="179" t="s">
        <v>14</v>
      </c>
      <c r="D35" s="101" t="s">
        <v>31</v>
      </c>
      <c r="E35" s="347"/>
      <c r="F35" s="124" t="s">
        <v>66</v>
      </c>
      <c r="G35" s="114"/>
      <c r="H35" s="126" t="s">
        <v>21</v>
      </c>
      <c r="I35" s="127" t="s">
        <v>22</v>
      </c>
      <c r="J35" s="91">
        <v>792</v>
      </c>
      <c r="K35" s="192">
        <v>7</v>
      </c>
      <c r="L35" s="90"/>
      <c r="M35" s="192">
        <v>7</v>
      </c>
      <c r="N35" s="109">
        <f>K35*0.1</f>
        <v>0.7000000000000001</v>
      </c>
      <c r="O35" s="90">
        <v>0</v>
      </c>
      <c r="P35" s="90"/>
      <c r="Q35" s="90"/>
    </row>
    <row r="36" spans="1:17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8.75">
      <c r="A38" s="72"/>
      <c r="B38" s="133"/>
      <c r="C38" s="73" t="s">
        <v>5</v>
      </c>
      <c r="D38" s="236">
        <v>2</v>
      </c>
      <c r="E38" s="58"/>
      <c r="F38" s="58"/>
      <c r="G38" s="58"/>
      <c r="H38" s="58"/>
      <c r="I38" s="58"/>
      <c r="J38" s="58"/>
      <c r="K38" s="58"/>
      <c r="L38" s="58"/>
      <c r="M38" s="72"/>
      <c r="N38" s="72"/>
      <c r="O38" s="58"/>
      <c r="P38" s="58"/>
      <c r="Q38" s="72"/>
    </row>
    <row r="39" spans="1:17" ht="28.5" customHeight="1">
      <c r="A39" s="58"/>
      <c r="B39" s="85" t="s">
        <v>92</v>
      </c>
      <c r="C39" s="58"/>
      <c r="D39" s="58"/>
      <c r="E39" s="58"/>
      <c r="F39" s="58"/>
      <c r="G39" s="58"/>
      <c r="H39" s="58"/>
      <c r="I39" s="58"/>
      <c r="J39" s="58"/>
      <c r="K39" s="58"/>
      <c r="L39" s="340" t="s">
        <v>72</v>
      </c>
      <c r="M39" s="340"/>
      <c r="N39" s="341"/>
      <c r="O39" s="387" t="s">
        <v>216</v>
      </c>
      <c r="P39" s="366"/>
      <c r="Q39" s="86"/>
    </row>
    <row r="40" spans="1:17" ht="15.75" customHeight="1">
      <c r="A40" s="239"/>
      <c r="B40" s="238" t="s">
        <v>34</v>
      </c>
      <c r="C40" s="239"/>
      <c r="D40" s="239"/>
      <c r="E40" s="239"/>
      <c r="F40" s="239"/>
      <c r="G40" s="240"/>
      <c r="H40" s="240"/>
      <c r="I40" s="58"/>
      <c r="J40" s="58"/>
      <c r="K40" s="58"/>
      <c r="L40" s="340"/>
      <c r="M40" s="340"/>
      <c r="N40" s="341"/>
      <c r="O40" s="388"/>
      <c r="P40" s="366"/>
      <c r="Q40" s="134"/>
    </row>
    <row r="41" spans="1:17" ht="15.75">
      <c r="A41" s="58"/>
      <c r="B41" s="81" t="s">
        <v>93</v>
      </c>
      <c r="C41" s="58"/>
      <c r="D41" s="231"/>
      <c r="E41" s="237" t="s">
        <v>27</v>
      </c>
      <c r="F41" s="237"/>
      <c r="G41" s="20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20.25" customHeight="1">
      <c r="A42" s="58"/>
      <c r="B42" s="357" t="s">
        <v>80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</row>
    <row r="43" spans="1:17" ht="15.75">
      <c r="A43" s="231"/>
      <c r="B43" s="231" t="s">
        <v>94</v>
      </c>
      <c r="C43" s="231"/>
      <c r="D43" s="231"/>
      <c r="E43" s="231"/>
      <c r="F43" s="231"/>
      <c r="G43" s="231"/>
      <c r="H43" s="231"/>
      <c r="I43" s="58"/>
      <c r="J43" s="58"/>
      <c r="K43" s="58"/>
      <c r="L43" s="58"/>
      <c r="M43" s="58"/>
      <c r="N43" s="58"/>
      <c r="O43" s="58"/>
      <c r="P43" s="58"/>
      <c r="Q43" s="72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155</v>
      </c>
      <c r="D45" s="332" t="s">
        <v>158</v>
      </c>
      <c r="E45" s="332" t="s">
        <v>156</v>
      </c>
      <c r="F45" s="332" t="s">
        <v>165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0" customHeight="1">
      <c r="A48" s="58"/>
      <c r="B48" s="371" t="s">
        <v>59</v>
      </c>
      <c r="C48" s="322" t="s">
        <v>11</v>
      </c>
      <c r="D48" s="374" t="s">
        <v>188</v>
      </c>
      <c r="E48" s="99" t="s">
        <v>188</v>
      </c>
      <c r="F48" s="374" t="s">
        <v>66</v>
      </c>
      <c r="G48" s="374"/>
      <c r="H48" s="101" t="s">
        <v>12</v>
      </c>
      <c r="I48" s="102" t="s">
        <v>13</v>
      </c>
      <c r="J48" s="91"/>
      <c r="K48" s="90">
        <v>100</v>
      </c>
      <c r="L48" s="90"/>
      <c r="M48" s="90">
        <f>K48</f>
        <v>100</v>
      </c>
      <c r="N48" s="90">
        <f>K48*0.1</f>
        <v>10</v>
      </c>
      <c r="O48" s="90">
        <v>0</v>
      </c>
      <c r="P48" s="90"/>
      <c r="Q48" s="135"/>
    </row>
    <row r="49" spans="1:17" ht="54.75" customHeight="1">
      <c r="A49" s="58"/>
      <c r="B49" s="372"/>
      <c r="C49" s="323"/>
      <c r="D49" s="375"/>
      <c r="E49" s="106"/>
      <c r="F49" s="375"/>
      <c r="G49" s="375"/>
      <c r="H49" s="101" t="s">
        <v>184</v>
      </c>
      <c r="I49" s="102" t="s">
        <v>13</v>
      </c>
      <c r="J49" s="91"/>
      <c r="K49" s="109">
        <v>80</v>
      </c>
      <c r="L49" s="109"/>
      <c r="M49" s="109">
        <f>K49</f>
        <v>80</v>
      </c>
      <c r="N49" s="109">
        <f>K49*0.1</f>
        <v>8</v>
      </c>
      <c r="O49" s="90">
        <v>0</v>
      </c>
      <c r="P49" s="90"/>
      <c r="Q49" s="135"/>
    </row>
    <row r="50" spans="1:17" ht="51" customHeight="1">
      <c r="A50" s="58"/>
      <c r="B50" s="373"/>
      <c r="C50" s="324"/>
      <c r="D50" s="376"/>
      <c r="E50" s="106"/>
      <c r="F50" s="376"/>
      <c r="G50" s="375"/>
      <c r="H50" s="101" t="s">
        <v>189</v>
      </c>
      <c r="I50" s="102" t="s">
        <v>13</v>
      </c>
      <c r="J50" s="91"/>
      <c r="K50" s="109">
        <v>75</v>
      </c>
      <c r="L50" s="109"/>
      <c r="M50" s="109">
        <f>K50</f>
        <v>75</v>
      </c>
      <c r="N50" s="109">
        <f>K50*0.1</f>
        <v>7.5</v>
      </c>
      <c r="O50" s="90">
        <v>0</v>
      </c>
      <c r="P50" s="90"/>
      <c r="Q50" s="135"/>
    </row>
    <row r="51" spans="1:17" ht="60">
      <c r="A51" s="58"/>
      <c r="B51" s="465" t="s">
        <v>60</v>
      </c>
      <c r="C51" s="474" t="s">
        <v>14</v>
      </c>
      <c r="D51" s="474" t="s">
        <v>188</v>
      </c>
      <c r="E51" s="474" t="s">
        <v>31</v>
      </c>
      <c r="F51" s="374" t="s">
        <v>66</v>
      </c>
      <c r="G51" s="375"/>
      <c r="H51" s="101" t="s">
        <v>39</v>
      </c>
      <c r="I51" s="102" t="s">
        <v>13</v>
      </c>
      <c r="J51" s="91"/>
      <c r="K51" s="90">
        <v>100</v>
      </c>
      <c r="L51" s="90"/>
      <c r="M51" s="90">
        <f>K51</f>
        <v>100</v>
      </c>
      <c r="N51" s="109">
        <f>K51*0.1</f>
        <v>10</v>
      </c>
      <c r="O51" s="90">
        <v>0</v>
      </c>
      <c r="P51" s="90"/>
      <c r="Q51" s="135"/>
    </row>
    <row r="52" spans="1:17" ht="96">
      <c r="A52" s="58"/>
      <c r="B52" s="467"/>
      <c r="C52" s="475"/>
      <c r="D52" s="475"/>
      <c r="E52" s="475"/>
      <c r="F52" s="376"/>
      <c r="G52" s="376"/>
      <c r="H52" s="115" t="s">
        <v>17</v>
      </c>
      <c r="I52" s="116" t="s">
        <v>18</v>
      </c>
      <c r="J52" s="117"/>
      <c r="K52" s="192">
        <v>0</v>
      </c>
      <c r="L52" s="192"/>
      <c r="M52" s="90">
        <f>K52</f>
        <v>0</v>
      </c>
      <c r="N52" s="109">
        <f>K52*0.1</f>
        <v>0</v>
      </c>
      <c r="O52" s="90">
        <f>K52-M52-N52</f>
        <v>0</v>
      </c>
      <c r="P52" s="90"/>
      <c r="Q52" s="143"/>
    </row>
    <row r="53" spans="1:17" ht="15.75" customHeight="1">
      <c r="A53" s="58"/>
      <c r="B53" s="265"/>
      <c r="C53" s="265"/>
      <c r="D53" s="265"/>
      <c r="E53" s="265"/>
      <c r="F53" s="265"/>
      <c r="G53" s="265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43" t="s">
        <v>19</v>
      </c>
      <c r="C54" s="244"/>
      <c r="D54" s="244"/>
      <c r="E54" s="244"/>
      <c r="F54" s="244"/>
      <c r="G54" s="244"/>
      <c r="H54" s="118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34.5" customHeight="1">
      <c r="A56" s="58"/>
      <c r="B56" s="323"/>
      <c r="C56" s="332" t="s">
        <v>155</v>
      </c>
      <c r="D56" s="332" t="s">
        <v>158</v>
      </c>
      <c r="E56" s="332" t="s">
        <v>156</v>
      </c>
      <c r="F56" s="332" t="s">
        <v>165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64.5" customHeight="1">
      <c r="A59" s="58"/>
      <c r="B59" s="129" t="s">
        <v>59</v>
      </c>
      <c r="C59" s="144" t="s">
        <v>107</v>
      </c>
      <c r="D59" s="136" t="s">
        <v>188</v>
      </c>
      <c r="E59" s="136" t="s">
        <v>188</v>
      </c>
      <c r="F59" s="99" t="s">
        <v>66</v>
      </c>
      <c r="G59" s="100"/>
      <c r="H59" s="145" t="s">
        <v>21</v>
      </c>
      <c r="I59" s="127" t="s">
        <v>22</v>
      </c>
      <c r="J59" s="91">
        <v>792</v>
      </c>
      <c r="K59" s="128">
        <v>229</v>
      </c>
      <c r="L59" s="119"/>
      <c r="M59" s="128">
        <v>234</v>
      </c>
      <c r="N59" s="146">
        <f>K59*0.1</f>
        <v>22.900000000000002</v>
      </c>
      <c r="O59" s="119">
        <v>0</v>
      </c>
      <c r="P59" s="119"/>
      <c r="Q59" s="119"/>
    </row>
    <row r="60" spans="1:17" ht="48">
      <c r="A60" s="58"/>
      <c r="B60" s="191" t="s">
        <v>60</v>
      </c>
      <c r="C60" s="101" t="s">
        <v>14</v>
      </c>
      <c r="D60" s="136" t="s">
        <v>188</v>
      </c>
      <c r="E60" s="101" t="s">
        <v>31</v>
      </c>
      <c r="F60" s="124" t="s">
        <v>66</v>
      </c>
      <c r="G60" s="114"/>
      <c r="H60" s="126" t="s">
        <v>21</v>
      </c>
      <c r="I60" s="127" t="s">
        <v>22</v>
      </c>
      <c r="J60" s="91">
        <v>792</v>
      </c>
      <c r="K60" s="192">
        <v>3</v>
      </c>
      <c r="L60" s="90"/>
      <c r="M60" s="192">
        <v>3</v>
      </c>
      <c r="N60" s="146">
        <f>K60*0.1</f>
        <v>0.30000000000000004</v>
      </c>
      <c r="O60" s="90">
        <v>0</v>
      </c>
      <c r="P60" s="90"/>
      <c r="Q60" s="90"/>
    </row>
    <row r="61" spans="1:17" ht="15.75">
      <c r="A61" s="58"/>
      <c r="B61" s="148"/>
      <c r="C61" s="149"/>
      <c r="D61" s="149"/>
      <c r="E61" s="150"/>
      <c r="F61" s="150"/>
      <c r="G61" s="150"/>
      <c r="H61" s="151"/>
      <c r="I61" s="152"/>
      <c r="J61" s="88"/>
      <c r="K61" s="154"/>
      <c r="L61" s="154"/>
      <c r="M61" s="154"/>
      <c r="N61" s="154"/>
      <c r="O61" s="154"/>
      <c r="P61" s="154"/>
      <c r="Q61" s="89"/>
    </row>
    <row r="62" spans="1:17" ht="18.75">
      <c r="A62" s="58"/>
      <c r="B62" s="70"/>
      <c r="C62" s="73" t="s">
        <v>5</v>
      </c>
      <c r="D62" s="236">
        <v>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15.75" customHeight="1">
      <c r="A63" s="58"/>
      <c r="B63" s="85" t="s">
        <v>6</v>
      </c>
      <c r="C63" s="58"/>
      <c r="D63" s="58"/>
      <c r="E63" s="58"/>
      <c r="F63" s="58"/>
      <c r="G63" s="58"/>
      <c r="H63" s="58"/>
      <c r="I63" s="58"/>
      <c r="J63" s="58"/>
      <c r="K63" s="58"/>
      <c r="L63" s="340" t="s">
        <v>72</v>
      </c>
      <c r="M63" s="340"/>
      <c r="N63" s="341"/>
      <c r="O63" s="387" t="s">
        <v>217</v>
      </c>
      <c r="P63" s="155"/>
      <c r="Q63" s="86"/>
    </row>
    <row r="64" spans="1:17" ht="28.5" customHeight="1">
      <c r="A64" s="58"/>
      <c r="B64" s="259" t="s">
        <v>38</v>
      </c>
      <c r="C64" s="260"/>
      <c r="D64" s="260"/>
      <c r="E64" s="260"/>
      <c r="F64" s="260"/>
      <c r="G64" s="264"/>
      <c r="H64" s="264"/>
      <c r="I64" s="58"/>
      <c r="J64" s="58"/>
      <c r="K64" s="58"/>
      <c r="L64" s="340"/>
      <c r="M64" s="340"/>
      <c r="N64" s="341"/>
      <c r="O64" s="388"/>
      <c r="P64" s="155"/>
      <c r="Q64" s="70"/>
    </row>
    <row r="65" spans="1:17" ht="15.75">
      <c r="A65" s="58"/>
      <c r="B65" s="81" t="s">
        <v>93</v>
      </c>
      <c r="C65" s="58"/>
      <c r="D65" s="231"/>
      <c r="E65" s="237" t="s">
        <v>27</v>
      </c>
      <c r="F65" s="237"/>
      <c r="G65" s="29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5.75">
      <c r="A66" s="58"/>
      <c r="B66" s="357" t="s">
        <v>80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</row>
    <row r="67" spans="1:17" ht="15.75">
      <c r="A67" s="231"/>
      <c r="B67" s="231" t="s">
        <v>7</v>
      </c>
      <c r="C67" s="231"/>
      <c r="D67" s="231"/>
      <c r="E67" s="231"/>
      <c r="F67" s="231"/>
      <c r="G67" s="231"/>
      <c r="H67" s="231"/>
      <c r="I67" s="58"/>
      <c r="J67" s="58"/>
      <c r="K67" s="58"/>
      <c r="L67" s="58"/>
      <c r="M67" s="58"/>
      <c r="N67" s="58"/>
      <c r="O67" s="58"/>
      <c r="P67" s="58"/>
      <c r="Q67" s="72"/>
    </row>
    <row r="68" spans="1:17" ht="63" customHeight="1">
      <c r="A68" s="58"/>
      <c r="B68" s="322" t="s">
        <v>81</v>
      </c>
      <c r="C68" s="325" t="s">
        <v>8</v>
      </c>
      <c r="D68" s="326"/>
      <c r="E68" s="329"/>
      <c r="F68" s="330" t="s">
        <v>99</v>
      </c>
      <c r="G68" s="331"/>
      <c r="H68" s="325" t="s">
        <v>9</v>
      </c>
      <c r="I68" s="326"/>
      <c r="J68" s="326"/>
      <c r="K68" s="326"/>
      <c r="L68" s="326"/>
      <c r="M68" s="326"/>
      <c r="N68" s="326"/>
      <c r="O68" s="326"/>
      <c r="P68" s="329"/>
      <c r="Q68" s="88"/>
    </row>
    <row r="69" spans="1:17" ht="35.25" customHeight="1">
      <c r="A69" s="58"/>
      <c r="B69" s="323"/>
      <c r="C69" s="332" t="s">
        <v>155</v>
      </c>
      <c r="D69" s="332" t="s">
        <v>158</v>
      </c>
      <c r="E69" s="332" t="s">
        <v>156</v>
      </c>
      <c r="F69" s="332" t="s">
        <v>165</v>
      </c>
      <c r="G69" s="332" t="s">
        <v>10</v>
      </c>
      <c r="H69" s="322" t="s">
        <v>82</v>
      </c>
      <c r="I69" s="325" t="s">
        <v>91</v>
      </c>
      <c r="J69" s="329"/>
      <c r="K69" s="325" t="s">
        <v>100</v>
      </c>
      <c r="L69" s="326"/>
      <c r="M69" s="329"/>
      <c r="N69" s="322" t="s">
        <v>88</v>
      </c>
      <c r="O69" s="336" t="s">
        <v>89</v>
      </c>
      <c r="P69" s="322" t="s">
        <v>90</v>
      </c>
      <c r="Q69" s="355"/>
    </row>
    <row r="70" spans="1:17" ht="109.5" customHeight="1">
      <c r="A70" s="58"/>
      <c r="B70" s="323"/>
      <c r="C70" s="342"/>
      <c r="D70" s="342"/>
      <c r="E70" s="342"/>
      <c r="F70" s="342"/>
      <c r="G70" s="333"/>
      <c r="H70" s="323"/>
      <c r="I70" s="92" t="s">
        <v>84</v>
      </c>
      <c r="J70" s="92" t="s">
        <v>73</v>
      </c>
      <c r="K70" s="156" t="s">
        <v>95</v>
      </c>
      <c r="L70" s="92" t="s">
        <v>86</v>
      </c>
      <c r="M70" s="156" t="s">
        <v>87</v>
      </c>
      <c r="N70" s="323"/>
      <c r="O70" s="337"/>
      <c r="P70" s="323"/>
      <c r="Q70" s="355"/>
    </row>
    <row r="71" spans="1:17" ht="16.5" customHeight="1">
      <c r="A71" s="58"/>
      <c r="B71" s="96">
        <v>1</v>
      </c>
      <c r="C71" s="157">
        <v>2</v>
      </c>
      <c r="D71" s="157">
        <v>3</v>
      </c>
      <c r="E71" s="157">
        <v>4</v>
      </c>
      <c r="F71" s="157">
        <v>5</v>
      </c>
      <c r="G71" s="157">
        <v>6</v>
      </c>
      <c r="H71" s="96">
        <v>7</v>
      </c>
      <c r="I71" s="96">
        <v>8</v>
      </c>
      <c r="J71" s="96">
        <v>9</v>
      </c>
      <c r="K71" s="96">
        <v>10</v>
      </c>
      <c r="L71" s="96">
        <v>11</v>
      </c>
      <c r="M71" s="96">
        <v>12</v>
      </c>
      <c r="N71" s="96">
        <v>13</v>
      </c>
      <c r="O71" s="96">
        <v>14</v>
      </c>
      <c r="P71" s="96">
        <v>15</v>
      </c>
      <c r="Q71" s="89"/>
    </row>
    <row r="72" spans="1:17" ht="31.5" customHeight="1">
      <c r="A72" s="58"/>
      <c r="B72" s="371" t="s">
        <v>61</v>
      </c>
      <c r="C72" s="384" t="s">
        <v>107</v>
      </c>
      <c r="D72" s="374" t="s">
        <v>150</v>
      </c>
      <c r="E72" s="374" t="s">
        <v>150</v>
      </c>
      <c r="F72" s="107" t="s">
        <v>66</v>
      </c>
      <c r="G72" s="107"/>
      <c r="H72" s="101" t="s">
        <v>12</v>
      </c>
      <c r="I72" s="158" t="s">
        <v>13</v>
      </c>
      <c r="J72" s="159"/>
      <c r="K72" s="90">
        <v>100</v>
      </c>
      <c r="L72" s="90"/>
      <c r="M72" s="90">
        <f>K72</f>
        <v>100</v>
      </c>
      <c r="N72" s="90">
        <f>K72*0.1</f>
        <v>10</v>
      </c>
      <c r="O72" s="90">
        <v>0</v>
      </c>
      <c r="P72" s="90"/>
      <c r="Q72" s="89"/>
    </row>
    <row r="73" spans="1:17" ht="47.25" customHeight="1">
      <c r="A73" s="58"/>
      <c r="B73" s="373"/>
      <c r="C73" s="385"/>
      <c r="D73" s="376"/>
      <c r="E73" s="376"/>
      <c r="F73" s="107"/>
      <c r="G73" s="107"/>
      <c r="H73" s="101" t="s">
        <v>15</v>
      </c>
      <c r="I73" s="102" t="s">
        <v>13</v>
      </c>
      <c r="J73" s="91"/>
      <c r="K73" s="109">
        <v>80</v>
      </c>
      <c r="L73" s="109"/>
      <c r="M73" s="109">
        <f>K73</f>
        <v>80</v>
      </c>
      <c r="N73" s="109">
        <f>K73*0.1</f>
        <v>8</v>
      </c>
      <c r="O73" s="90">
        <v>0</v>
      </c>
      <c r="P73" s="90"/>
      <c r="Q73" s="89"/>
    </row>
    <row r="74" spans="1:17" ht="36" customHeight="1">
      <c r="A74" s="58"/>
      <c r="B74" s="348"/>
      <c r="C74" s="351"/>
      <c r="D74" s="351"/>
      <c r="E74" s="106"/>
      <c r="F74" s="107"/>
      <c r="G74" s="107"/>
      <c r="H74" s="101" t="s">
        <v>169</v>
      </c>
      <c r="I74" s="102" t="s">
        <v>13</v>
      </c>
      <c r="J74" s="91"/>
      <c r="K74" s="109">
        <v>75</v>
      </c>
      <c r="L74" s="109"/>
      <c r="M74" s="109">
        <f>K74</f>
        <v>75</v>
      </c>
      <c r="N74" s="109">
        <f>K74*0.1</f>
        <v>7.5</v>
      </c>
      <c r="O74" s="90">
        <v>0</v>
      </c>
      <c r="P74" s="90"/>
      <c r="Q74" s="89"/>
    </row>
    <row r="75" spans="1:17" ht="96">
      <c r="A75" s="58"/>
      <c r="B75" s="394"/>
      <c r="C75" s="395"/>
      <c r="D75" s="395"/>
      <c r="E75" s="140"/>
      <c r="F75" s="114"/>
      <c r="G75" s="114"/>
      <c r="H75" s="115" t="s">
        <v>67</v>
      </c>
      <c r="I75" s="116" t="s">
        <v>18</v>
      </c>
      <c r="J75" s="117"/>
      <c r="K75" s="192">
        <v>0</v>
      </c>
      <c r="L75" s="192"/>
      <c r="M75" s="90">
        <f>K75</f>
        <v>0</v>
      </c>
      <c r="N75" s="109">
        <f>K75*0.1</f>
        <v>0</v>
      </c>
      <c r="O75" s="90">
        <f>K75-M75-N75</f>
        <v>0</v>
      </c>
      <c r="P75" s="90"/>
      <c r="Q75" s="72"/>
    </row>
    <row r="76" spans="1:17" ht="15.75">
      <c r="A76" s="58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24" customHeight="1">
      <c r="A77" s="58"/>
      <c r="B77" s="261">
        <v>22</v>
      </c>
      <c r="C77" s="262"/>
      <c r="D77" s="262"/>
      <c r="E77" s="262"/>
      <c r="F77" s="262"/>
      <c r="G77" s="262"/>
      <c r="H77" s="118"/>
      <c r="I77" s="118"/>
      <c r="J77" s="118"/>
      <c r="K77" s="118"/>
      <c r="L77" s="118"/>
      <c r="M77" s="118"/>
      <c r="N77" s="118"/>
      <c r="O77" s="118"/>
      <c r="P77" s="118"/>
      <c r="Q77" s="58"/>
    </row>
    <row r="78" spans="1:17" ht="63.75" customHeight="1">
      <c r="A78" s="58"/>
      <c r="B78" s="322" t="s">
        <v>81</v>
      </c>
      <c r="C78" s="325" t="s">
        <v>8</v>
      </c>
      <c r="D78" s="326"/>
      <c r="E78" s="329"/>
      <c r="F78" s="330" t="s">
        <v>99</v>
      </c>
      <c r="G78" s="331"/>
      <c r="H78" s="325" t="s">
        <v>20</v>
      </c>
      <c r="I78" s="326"/>
      <c r="J78" s="326"/>
      <c r="K78" s="326"/>
      <c r="L78" s="326"/>
      <c r="M78" s="326"/>
      <c r="N78" s="326"/>
      <c r="O78" s="326"/>
      <c r="P78" s="326"/>
      <c r="Q78" s="322" t="s">
        <v>76</v>
      </c>
    </row>
    <row r="79" spans="1:17" ht="37.5" customHeight="1">
      <c r="A79" s="58"/>
      <c r="B79" s="323"/>
      <c r="C79" s="332" t="s">
        <v>155</v>
      </c>
      <c r="D79" s="332" t="s">
        <v>158</v>
      </c>
      <c r="E79" s="332" t="s">
        <v>156</v>
      </c>
      <c r="F79" s="332" t="s">
        <v>165</v>
      </c>
      <c r="G79" s="332" t="s">
        <v>10</v>
      </c>
      <c r="H79" s="322" t="s">
        <v>82</v>
      </c>
      <c r="I79" s="325" t="s">
        <v>91</v>
      </c>
      <c r="J79" s="329"/>
      <c r="K79" s="325" t="s">
        <v>100</v>
      </c>
      <c r="L79" s="326"/>
      <c r="M79" s="329"/>
      <c r="N79" s="322" t="s">
        <v>88</v>
      </c>
      <c r="O79" s="336" t="s">
        <v>89</v>
      </c>
      <c r="P79" s="334" t="s">
        <v>90</v>
      </c>
      <c r="Q79" s="323"/>
    </row>
    <row r="80" spans="1:17" ht="94.5">
      <c r="A80" s="58"/>
      <c r="B80" s="323"/>
      <c r="C80" s="342"/>
      <c r="D80" s="342"/>
      <c r="E80" s="342"/>
      <c r="F80" s="342"/>
      <c r="G80" s="333"/>
      <c r="H80" s="323"/>
      <c r="I80" s="92" t="s">
        <v>84</v>
      </c>
      <c r="J80" s="92" t="s">
        <v>73</v>
      </c>
      <c r="K80" s="156" t="s">
        <v>95</v>
      </c>
      <c r="L80" s="92" t="s">
        <v>86</v>
      </c>
      <c r="M80" s="156" t="s">
        <v>87</v>
      </c>
      <c r="N80" s="323"/>
      <c r="O80" s="337"/>
      <c r="P80" s="335"/>
      <c r="Q80" s="323"/>
    </row>
    <row r="81" spans="1:17" ht="15.75">
      <c r="A81" s="58"/>
      <c r="B81" s="96">
        <v>1</v>
      </c>
      <c r="C81" s="157">
        <v>2</v>
      </c>
      <c r="D81" s="157">
        <v>3</v>
      </c>
      <c r="E81" s="157">
        <v>4</v>
      </c>
      <c r="F81" s="157">
        <v>5</v>
      </c>
      <c r="G81" s="157">
        <v>6</v>
      </c>
      <c r="H81" s="96">
        <v>7</v>
      </c>
      <c r="I81" s="96">
        <v>8</v>
      </c>
      <c r="J81" s="96">
        <v>9</v>
      </c>
      <c r="K81" s="96">
        <v>10</v>
      </c>
      <c r="L81" s="96">
        <v>11</v>
      </c>
      <c r="M81" s="96">
        <v>12</v>
      </c>
      <c r="N81" s="96">
        <v>13</v>
      </c>
      <c r="O81" s="96">
        <v>14</v>
      </c>
      <c r="P81" s="96">
        <v>15</v>
      </c>
      <c r="Q81" s="96">
        <v>16</v>
      </c>
    </row>
    <row r="82" spans="1:17" ht="68.25" customHeight="1">
      <c r="A82" s="58"/>
      <c r="B82" s="191" t="s">
        <v>61</v>
      </c>
      <c r="C82" s="101" t="s">
        <v>107</v>
      </c>
      <c r="D82" s="136" t="s">
        <v>188</v>
      </c>
      <c r="E82" s="136" t="s">
        <v>188</v>
      </c>
      <c r="F82" s="125" t="s">
        <v>66</v>
      </c>
      <c r="G82" s="125"/>
      <c r="H82" s="145" t="s">
        <v>21</v>
      </c>
      <c r="I82" s="160" t="s">
        <v>22</v>
      </c>
      <c r="J82" s="159">
        <v>792</v>
      </c>
      <c r="K82" s="192">
        <v>40</v>
      </c>
      <c r="L82" s="90"/>
      <c r="M82" s="192">
        <v>38</v>
      </c>
      <c r="N82" s="109">
        <f>K82*0.1</f>
        <v>4</v>
      </c>
      <c r="O82" s="90">
        <v>0</v>
      </c>
      <c r="P82" s="90"/>
      <c r="Q82" s="90"/>
    </row>
    <row r="83" spans="1:17" ht="15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ht="15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181"/>
      <c r="O84" s="58"/>
      <c r="P84" s="58"/>
      <c r="Q84" s="58"/>
    </row>
    <row r="85" spans="1:17" ht="15.75">
      <c r="A85" s="58"/>
      <c r="B85" s="327" t="s">
        <v>101</v>
      </c>
      <c r="C85" s="327"/>
      <c r="D85" s="486" t="s">
        <v>142</v>
      </c>
      <c r="E85" s="486"/>
      <c r="F85" s="486"/>
      <c r="G85" s="486"/>
      <c r="H85" s="486"/>
      <c r="I85" s="486"/>
      <c r="J85" s="486"/>
      <c r="K85" s="58"/>
      <c r="L85" s="58" t="s">
        <v>139</v>
      </c>
      <c r="M85" s="58"/>
      <c r="N85" s="386" t="s">
        <v>143</v>
      </c>
      <c r="O85" s="386"/>
      <c r="P85" s="58"/>
      <c r="Q85" s="58"/>
    </row>
    <row r="86" spans="1:17" ht="15.75">
      <c r="A86" s="58"/>
      <c r="B86" s="172" t="str">
        <f>D4</f>
        <v>" 30 "  ДЕКАБРЯ   2021г</v>
      </c>
      <c r="C86" s="171"/>
      <c r="D86" s="171"/>
      <c r="E86" s="173" t="s">
        <v>102</v>
      </c>
      <c r="F86" s="173"/>
      <c r="G86" s="173"/>
      <c r="H86" s="328"/>
      <c r="I86" s="328"/>
      <c r="J86" s="171"/>
      <c r="K86" s="58"/>
      <c r="L86" s="173" t="s">
        <v>24</v>
      </c>
      <c r="M86" s="58"/>
      <c r="N86" s="328" t="s">
        <v>104</v>
      </c>
      <c r="O86" s="328"/>
      <c r="P86" s="58"/>
      <c r="Q86" s="58"/>
    </row>
    <row r="87" spans="1:17" ht="15.75">
      <c r="A87" s="58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58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"/>
      <c r="O91" s="4"/>
      <c r="P91" s="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7"/>
      <c r="O93" s="17"/>
      <c r="P93" s="17"/>
    </row>
    <row r="94" spans="2:16" ht="83.2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8"/>
      <c r="O94" s="18"/>
      <c r="P94" s="18"/>
    </row>
    <row r="95" spans="2:16" ht="61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8"/>
      <c r="O95" s="18"/>
      <c r="P95" s="18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"/>
      <c r="O96" s="11"/>
      <c r="P96" s="11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3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7"/>
      <c r="O108" s="17"/>
      <c r="P108" s="17"/>
    </row>
    <row r="109" spans="2:16" ht="29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7"/>
      <c r="O109" s="17"/>
      <c r="P109" s="17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7"/>
      <c r="O110" s="17"/>
      <c r="P110" s="17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3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145">
    <mergeCell ref="B85:C85"/>
    <mergeCell ref="D85:J85"/>
    <mergeCell ref="N85:O85"/>
    <mergeCell ref="H86:I86"/>
    <mergeCell ref="N86:O86"/>
    <mergeCell ref="G79:G80"/>
    <mergeCell ref="H79:H80"/>
    <mergeCell ref="I79:J79"/>
    <mergeCell ref="B78:B80"/>
    <mergeCell ref="C78:E78"/>
    <mergeCell ref="O69:O70"/>
    <mergeCell ref="P69:P70"/>
    <mergeCell ref="F79:F80"/>
    <mergeCell ref="H69:H70"/>
    <mergeCell ref="I69:J69"/>
    <mergeCell ref="K69:M69"/>
    <mergeCell ref="K79:M79"/>
    <mergeCell ref="N79:N80"/>
    <mergeCell ref="O79:O80"/>
    <mergeCell ref="C74:C75"/>
    <mergeCell ref="Q78:Q80"/>
    <mergeCell ref="C79:C80"/>
    <mergeCell ref="D79:D80"/>
    <mergeCell ref="E79:E80"/>
    <mergeCell ref="F78:G78"/>
    <mergeCell ref="H78:P78"/>
    <mergeCell ref="P79:P80"/>
    <mergeCell ref="L63:N64"/>
    <mergeCell ref="H68:P68"/>
    <mergeCell ref="Q69:Q70"/>
    <mergeCell ref="B72:B73"/>
    <mergeCell ref="C72:C73"/>
    <mergeCell ref="D72:D73"/>
    <mergeCell ref="G69:G70"/>
    <mergeCell ref="E69:E70"/>
    <mergeCell ref="E72:E73"/>
    <mergeCell ref="N69:N70"/>
    <mergeCell ref="B74:B75"/>
    <mergeCell ref="O63:O64"/>
    <mergeCell ref="B66:Q66"/>
    <mergeCell ref="B68:B70"/>
    <mergeCell ref="C68:E68"/>
    <mergeCell ref="F68:G68"/>
    <mergeCell ref="D74:D75"/>
    <mergeCell ref="C69:C70"/>
    <mergeCell ref="D69:D70"/>
    <mergeCell ref="F69:F70"/>
    <mergeCell ref="K56:M56"/>
    <mergeCell ref="N56:N57"/>
    <mergeCell ref="Q55:Q57"/>
    <mergeCell ref="C56:C57"/>
    <mergeCell ref="D56:D57"/>
    <mergeCell ref="E56:E57"/>
    <mergeCell ref="F56:F57"/>
    <mergeCell ref="G56:G57"/>
    <mergeCell ref="D51:D52"/>
    <mergeCell ref="F51:F52"/>
    <mergeCell ref="B55:B57"/>
    <mergeCell ref="C55:E55"/>
    <mergeCell ref="F55:G55"/>
    <mergeCell ref="H55:P55"/>
    <mergeCell ref="O56:O57"/>
    <mergeCell ref="P56:P57"/>
    <mergeCell ref="H56:H57"/>
    <mergeCell ref="I56:J56"/>
    <mergeCell ref="P45:P46"/>
    <mergeCell ref="Q45:Q46"/>
    <mergeCell ref="B48:B50"/>
    <mergeCell ref="C48:C50"/>
    <mergeCell ref="D48:D50"/>
    <mergeCell ref="F48:F50"/>
    <mergeCell ref="G48:G49"/>
    <mergeCell ref="G50:G52"/>
    <mergeCell ref="B51:B52"/>
    <mergeCell ref="C51:C52"/>
    <mergeCell ref="G45:G46"/>
    <mergeCell ref="H45:H46"/>
    <mergeCell ref="I45:J45"/>
    <mergeCell ref="K45:M45"/>
    <mergeCell ref="N45:N46"/>
    <mergeCell ref="O45:O46"/>
    <mergeCell ref="L39:N40"/>
    <mergeCell ref="O39:O40"/>
    <mergeCell ref="P39:P40"/>
    <mergeCell ref="B42:Q42"/>
    <mergeCell ref="B44:B46"/>
    <mergeCell ref="C44:E44"/>
    <mergeCell ref="F44:G44"/>
    <mergeCell ref="H44:P44"/>
    <mergeCell ref="C45:C46"/>
    <mergeCell ref="D45:D46"/>
    <mergeCell ref="I31:J31"/>
    <mergeCell ref="K31:M31"/>
    <mergeCell ref="N31:N32"/>
    <mergeCell ref="O31:O32"/>
    <mergeCell ref="P31:P32"/>
    <mergeCell ref="E34:E35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Q20:Q21"/>
    <mergeCell ref="B23:B24"/>
    <mergeCell ref="C23:C24"/>
    <mergeCell ref="D23:D24"/>
    <mergeCell ref="E23:E27"/>
    <mergeCell ref="B25:B27"/>
    <mergeCell ref="C25:C27"/>
    <mergeCell ref="D25:D27"/>
    <mergeCell ref="G20:G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P20:P21"/>
    <mergeCell ref="C20:C21"/>
    <mergeCell ref="D20:D21"/>
    <mergeCell ref="E20:E21"/>
    <mergeCell ref="F20:F21"/>
    <mergeCell ref="F25:F27"/>
    <mergeCell ref="H20:H21"/>
    <mergeCell ref="E51:E52"/>
    <mergeCell ref="H31:H32"/>
    <mergeCell ref="D37:F37"/>
    <mergeCell ref="E45:E46"/>
    <mergeCell ref="F45:F46"/>
    <mergeCell ref="H19:P19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6" max="16" man="1"/>
    <brk id="61" max="16" man="1"/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4"/>
  <sheetViews>
    <sheetView view="pageBreakPreview" zoomScale="80" zoomScaleSheetLayoutView="80" zoomScalePageLayoutView="0" workbookViewId="0" topLeftCell="A76">
      <selection activeCell="M82" sqref="M82"/>
    </sheetView>
  </sheetViews>
  <sheetFormatPr defaultColWidth="8.8515625" defaultRowHeight="12.75"/>
  <cols>
    <col min="1" max="1" width="8.8515625" style="1" customWidth="1"/>
    <col min="2" max="2" width="22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'Сош № 2'!C2:H2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39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'Сош № 2'!D3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'Сош № 2'!D4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'Сош № 2'!O5</f>
        <v>44560</v>
      </c>
      <c r="P5" s="78"/>
      <c r="Q5" s="58"/>
    </row>
    <row r="6" spans="1:17" ht="30.75" customHeight="1">
      <c r="A6" s="58"/>
      <c r="B6" s="363" t="s">
        <v>78</v>
      </c>
      <c r="C6" s="363"/>
      <c r="D6" s="363"/>
      <c r="E6" s="363"/>
      <c r="F6" s="80"/>
      <c r="G6" s="483" t="s">
        <v>137</v>
      </c>
      <c r="H6" s="483"/>
      <c r="I6" s="483"/>
      <c r="J6" s="483"/>
      <c r="K6" s="483"/>
      <c r="L6" s="58"/>
      <c r="M6" s="58"/>
      <c r="N6" s="75" t="s">
        <v>71</v>
      </c>
      <c r="O6" s="71"/>
      <c r="P6" s="72"/>
      <c r="Q6" s="58"/>
    </row>
    <row r="7" spans="1:17" ht="28.5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5.75">
      <c r="A9" s="58"/>
      <c r="B9" s="58" t="s">
        <v>3</v>
      </c>
      <c r="C9" s="58"/>
      <c r="D9" s="58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36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32" t="s">
        <v>26</v>
      </c>
      <c r="C15" s="233"/>
      <c r="D15" s="233"/>
      <c r="E15" s="233"/>
      <c r="F15" s="233"/>
      <c r="G15" s="234"/>
      <c r="H15" s="234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237" t="s">
        <v>27</v>
      </c>
      <c r="F16" s="237"/>
      <c r="G16" s="20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231" t="s">
        <v>7</v>
      </c>
      <c r="C18" s="231"/>
      <c r="D18" s="231"/>
      <c r="E18" s="231"/>
      <c r="F18" s="231"/>
      <c r="G18" s="231"/>
      <c r="H18" s="231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156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18.7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27.75" customHeight="1">
      <c r="A23" s="58"/>
      <c r="B23" s="371" t="s">
        <v>63</v>
      </c>
      <c r="C23" s="391" t="s">
        <v>107</v>
      </c>
      <c r="D23" s="374" t="s">
        <v>175</v>
      </c>
      <c r="E23" s="356"/>
      <c r="F23" s="356" t="s">
        <v>56</v>
      </c>
      <c r="G23" s="100"/>
      <c r="H23" s="101" t="s">
        <v>12</v>
      </c>
      <c r="I23" s="102" t="s">
        <v>13</v>
      </c>
      <c r="J23" s="91"/>
      <c r="K23" s="90">
        <v>100</v>
      </c>
      <c r="L23" s="90"/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73"/>
      <c r="C24" s="393"/>
      <c r="D24" s="376"/>
      <c r="E24" s="345"/>
      <c r="F24" s="345"/>
      <c r="G24" s="107"/>
      <c r="H24" s="101" t="s">
        <v>15</v>
      </c>
      <c r="I24" s="102" t="s">
        <v>13</v>
      </c>
      <c r="J24" s="91"/>
      <c r="K24" s="109">
        <v>80</v>
      </c>
      <c r="L24" s="109"/>
      <c r="M24" s="109">
        <f>K24</f>
        <v>80</v>
      </c>
      <c r="N24" s="109">
        <f>K24*0.1</f>
        <v>8</v>
      </c>
      <c r="O24" s="90">
        <v>0</v>
      </c>
      <c r="P24" s="90"/>
      <c r="Q24" s="89"/>
    </row>
    <row r="25" spans="1:17" ht="41.25" customHeight="1">
      <c r="A25" s="58"/>
      <c r="B25" s="465" t="s">
        <v>64</v>
      </c>
      <c r="C25" s="468" t="s">
        <v>14</v>
      </c>
      <c r="D25" s="471" t="s">
        <v>31</v>
      </c>
      <c r="E25" s="345"/>
      <c r="F25" s="345"/>
      <c r="G25" s="107"/>
      <c r="H25" s="101" t="s">
        <v>187</v>
      </c>
      <c r="I25" s="102" t="s">
        <v>13</v>
      </c>
      <c r="J25" s="91"/>
      <c r="K25" s="90">
        <v>75</v>
      </c>
      <c r="L25" s="90"/>
      <c r="M25" s="90">
        <f>K25</f>
        <v>75</v>
      </c>
      <c r="N25" s="109">
        <f>K25*0.1</f>
        <v>7.5</v>
      </c>
      <c r="O25" s="90">
        <v>0</v>
      </c>
      <c r="P25" s="90"/>
      <c r="Q25" s="89"/>
    </row>
    <row r="26" spans="1:17" ht="60.75" customHeight="1">
      <c r="A26" s="58"/>
      <c r="B26" s="466"/>
      <c r="C26" s="469"/>
      <c r="D26" s="472"/>
      <c r="E26" s="345"/>
      <c r="F26" s="345"/>
      <c r="G26" s="107"/>
      <c r="H26" s="101" t="s">
        <v>39</v>
      </c>
      <c r="I26" s="102" t="s">
        <v>13</v>
      </c>
      <c r="J26" s="91"/>
      <c r="K26" s="109">
        <v>100</v>
      </c>
      <c r="L26" s="109"/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2.75" customHeight="1">
      <c r="A27" s="58"/>
      <c r="B27" s="467"/>
      <c r="C27" s="470"/>
      <c r="D27" s="473"/>
      <c r="E27" s="347"/>
      <c r="F27" s="347"/>
      <c r="G27" s="114"/>
      <c r="H27" s="115" t="s">
        <v>17</v>
      </c>
      <c r="I27" s="116" t="s">
        <v>18</v>
      </c>
      <c r="J27" s="117"/>
      <c r="K27" s="192">
        <v>0</v>
      </c>
      <c r="L27" s="192"/>
      <c r="M27" s="90">
        <f>K27</f>
        <v>0</v>
      </c>
      <c r="N27" s="109">
        <f>K27*0.01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231"/>
      <c r="B29" s="234" t="s">
        <v>19</v>
      </c>
      <c r="C29" s="245"/>
      <c r="D29" s="245"/>
      <c r="E29" s="245"/>
      <c r="F29" s="245"/>
      <c r="G29" s="245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69.7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156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04.25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86.25" customHeight="1">
      <c r="A34" s="58"/>
      <c r="B34" s="121" t="s">
        <v>63</v>
      </c>
      <c r="C34" s="179" t="s">
        <v>113</v>
      </c>
      <c r="D34" s="187" t="s">
        <v>171</v>
      </c>
      <c r="E34" s="356"/>
      <c r="F34" s="99" t="s">
        <v>66</v>
      </c>
      <c r="G34" s="125"/>
      <c r="H34" s="126" t="s">
        <v>21</v>
      </c>
      <c r="I34" s="127" t="s">
        <v>22</v>
      </c>
      <c r="J34" s="91">
        <v>792</v>
      </c>
      <c r="K34" s="128">
        <v>181</v>
      </c>
      <c r="L34" s="119"/>
      <c r="M34" s="128">
        <v>178</v>
      </c>
      <c r="N34" s="109">
        <f>K34*0.1</f>
        <v>18.1</v>
      </c>
      <c r="O34" s="90">
        <v>0</v>
      </c>
      <c r="P34" s="90"/>
      <c r="Q34" s="90"/>
    </row>
    <row r="35" spans="1:17" ht="56.25" customHeight="1">
      <c r="A35" s="58"/>
      <c r="B35" s="129" t="s">
        <v>64</v>
      </c>
      <c r="C35" s="179" t="s">
        <v>14</v>
      </c>
      <c r="D35" s="101" t="s">
        <v>31</v>
      </c>
      <c r="E35" s="347"/>
      <c r="F35" s="124" t="s">
        <v>66</v>
      </c>
      <c r="G35" s="114"/>
      <c r="H35" s="126" t="s">
        <v>21</v>
      </c>
      <c r="I35" s="127" t="s">
        <v>22</v>
      </c>
      <c r="J35" s="91">
        <v>792</v>
      </c>
      <c r="K35" s="192">
        <v>5</v>
      </c>
      <c r="L35" s="90"/>
      <c r="M35" s="192">
        <v>5</v>
      </c>
      <c r="N35" s="109">
        <f>K35*0.1</f>
        <v>0.5</v>
      </c>
      <c r="O35" s="90">
        <v>0</v>
      </c>
      <c r="P35" s="90"/>
      <c r="Q35" s="90"/>
    </row>
    <row r="36" spans="1:17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8.75">
      <c r="A38" s="72"/>
      <c r="B38" s="133"/>
      <c r="C38" s="73" t="s">
        <v>5</v>
      </c>
      <c r="D38" s="236">
        <v>2</v>
      </c>
      <c r="E38" s="58"/>
      <c r="F38" s="58"/>
      <c r="G38" s="58"/>
      <c r="H38" s="58"/>
      <c r="I38" s="58"/>
      <c r="J38" s="58"/>
      <c r="K38" s="58"/>
      <c r="L38" s="58"/>
      <c r="M38" s="72"/>
      <c r="N38" s="72"/>
      <c r="O38" s="58"/>
      <c r="P38" s="58"/>
      <c r="Q38" s="72"/>
    </row>
    <row r="39" spans="1:17" ht="28.5" customHeight="1">
      <c r="A39" s="58"/>
      <c r="B39" s="85" t="s">
        <v>92</v>
      </c>
      <c r="C39" s="58"/>
      <c r="D39" s="58"/>
      <c r="E39" s="58"/>
      <c r="F39" s="58"/>
      <c r="G39" s="58"/>
      <c r="H39" s="58"/>
      <c r="I39" s="58"/>
      <c r="J39" s="58"/>
      <c r="K39" s="58"/>
      <c r="L39" s="340" t="s">
        <v>72</v>
      </c>
      <c r="M39" s="340"/>
      <c r="N39" s="341"/>
      <c r="O39" s="387" t="s">
        <v>216</v>
      </c>
      <c r="P39" s="366"/>
      <c r="Q39" s="86"/>
    </row>
    <row r="40" spans="1:17" ht="15.75" customHeight="1">
      <c r="A40" s="58"/>
      <c r="B40" s="238" t="s">
        <v>34</v>
      </c>
      <c r="C40" s="239"/>
      <c r="D40" s="239"/>
      <c r="E40" s="239"/>
      <c r="F40" s="239"/>
      <c r="G40" s="240"/>
      <c r="H40" s="240"/>
      <c r="I40" s="58"/>
      <c r="J40" s="58"/>
      <c r="K40" s="58"/>
      <c r="L40" s="340"/>
      <c r="M40" s="340"/>
      <c r="N40" s="341"/>
      <c r="O40" s="388"/>
      <c r="P40" s="366"/>
      <c r="Q40" s="134"/>
    </row>
    <row r="41" spans="1:17" ht="15.75">
      <c r="A41" s="58"/>
      <c r="B41" s="81" t="s">
        <v>93</v>
      </c>
      <c r="C41" s="58"/>
      <c r="D41" s="231"/>
      <c r="E41" s="237" t="s">
        <v>27</v>
      </c>
      <c r="F41" s="237"/>
      <c r="G41" s="20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20.25" customHeight="1">
      <c r="A42" s="58"/>
      <c r="B42" s="357" t="s">
        <v>80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</row>
    <row r="43" spans="1:17" ht="15.75">
      <c r="A43" s="58"/>
      <c r="B43" s="231" t="s">
        <v>94</v>
      </c>
      <c r="C43" s="231"/>
      <c r="D43" s="231"/>
      <c r="E43" s="231"/>
      <c r="F43" s="231"/>
      <c r="G43" s="231"/>
      <c r="H43" s="231"/>
      <c r="I43" s="58"/>
      <c r="J43" s="58"/>
      <c r="K43" s="58"/>
      <c r="L43" s="58"/>
      <c r="M43" s="58"/>
      <c r="N43" s="58"/>
      <c r="O43" s="58"/>
      <c r="P43" s="58"/>
      <c r="Q43" s="72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155</v>
      </c>
      <c r="D45" s="332" t="s">
        <v>158</v>
      </c>
      <c r="E45" s="332" t="s">
        <v>156</v>
      </c>
      <c r="F45" s="332" t="s">
        <v>165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0" customHeight="1">
      <c r="A48" s="58"/>
      <c r="B48" s="371" t="s">
        <v>59</v>
      </c>
      <c r="C48" s="322" t="s">
        <v>11</v>
      </c>
      <c r="D48" s="374" t="s">
        <v>171</v>
      </c>
      <c r="E48" s="374" t="s">
        <v>171</v>
      </c>
      <c r="F48" s="374" t="s">
        <v>66</v>
      </c>
      <c r="G48" s="374"/>
      <c r="H48" s="101" t="s">
        <v>12</v>
      </c>
      <c r="I48" s="102" t="s">
        <v>13</v>
      </c>
      <c r="J48" s="91"/>
      <c r="K48" s="90">
        <v>100</v>
      </c>
      <c r="L48" s="90"/>
      <c r="M48" s="90">
        <f>K48</f>
        <v>100</v>
      </c>
      <c r="N48" s="90">
        <f>K48*0.1</f>
        <v>10</v>
      </c>
      <c r="O48" s="90">
        <v>0</v>
      </c>
      <c r="P48" s="90"/>
      <c r="Q48" s="135"/>
    </row>
    <row r="49" spans="1:17" ht="54.75" customHeight="1">
      <c r="A49" s="58"/>
      <c r="B49" s="372"/>
      <c r="C49" s="323"/>
      <c r="D49" s="375"/>
      <c r="E49" s="375"/>
      <c r="F49" s="375"/>
      <c r="G49" s="375"/>
      <c r="H49" s="101" t="s">
        <v>15</v>
      </c>
      <c r="I49" s="102" t="s">
        <v>13</v>
      </c>
      <c r="J49" s="91"/>
      <c r="K49" s="109">
        <v>80</v>
      </c>
      <c r="L49" s="208"/>
      <c r="M49" s="109">
        <f>K49</f>
        <v>80</v>
      </c>
      <c r="N49" s="109">
        <f>K49*0.1</f>
        <v>8</v>
      </c>
      <c r="O49" s="90">
        <v>0</v>
      </c>
      <c r="P49" s="90"/>
      <c r="Q49" s="135"/>
    </row>
    <row r="50" spans="1:17" ht="36" customHeight="1">
      <c r="A50" s="58"/>
      <c r="B50" s="373"/>
      <c r="C50" s="324"/>
      <c r="D50" s="376"/>
      <c r="E50" s="376"/>
      <c r="F50" s="376"/>
      <c r="G50" s="375"/>
      <c r="H50" s="101" t="s">
        <v>16</v>
      </c>
      <c r="I50" s="102" t="s">
        <v>13</v>
      </c>
      <c r="J50" s="91"/>
      <c r="K50" s="109">
        <v>75</v>
      </c>
      <c r="L50" s="109"/>
      <c r="M50" s="109">
        <f>K50</f>
        <v>75</v>
      </c>
      <c r="N50" s="109">
        <f>K50*0.1</f>
        <v>7.5</v>
      </c>
      <c r="O50" s="90">
        <v>0</v>
      </c>
      <c r="P50" s="90"/>
      <c r="Q50" s="135"/>
    </row>
    <row r="51" spans="1:17" ht="60">
      <c r="A51" s="58"/>
      <c r="B51" s="465" t="s">
        <v>60</v>
      </c>
      <c r="C51" s="474" t="s">
        <v>14</v>
      </c>
      <c r="D51" s="474" t="s">
        <v>171</v>
      </c>
      <c r="E51" s="474" t="s">
        <v>31</v>
      </c>
      <c r="F51" s="374" t="s">
        <v>66</v>
      </c>
      <c r="G51" s="375"/>
      <c r="H51" s="101" t="s">
        <v>39</v>
      </c>
      <c r="I51" s="102" t="s">
        <v>13</v>
      </c>
      <c r="J51" s="91"/>
      <c r="K51" s="90">
        <v>100</v>
      </c>
      <c r="L51" s="90"/>
      <c r="M51" s="90">
        <f>K51</f>
        <v>100</v>
      </c>
      <c r="N51" s="109">
        <f>K51*0.1</f>
        <v>10</v>
      </c>
      <c r="O51" s="90">
        <v>0</v>
      </c>
      <c r="P51" s="90"/>
      <c r="Q51" s="135"/>
    </row>
    <row r="52" spans="1:17" ht="96">
      <c r="A52" s="58"/>
      <c r="B52" s="467"/>
      <c r="C52" s="475"/>
      <c r="D52" s="475"/>
      <c r="E52" s="475"/>
      <c r="F52" s="376"/>
      <c r="G52" s="376"/>
      <c r="H52" s="115" t="s">
        <v>17</v>
      </c>
      <c r="I52" s="116" t="s">
        <v>18</v>
      </c>
      <c r="J52" s="117"/>
      <c r="K52" s="192">
        <v>0</v>
      </c>
      <c r="L52" s="192"/>
      <c r="M52" s="90">
        <f>K52</f>
        <v>0</v>
      </c>
      <c r="N52" s="109">
        <f>K52*0.1</f>
        <v>0</v>
      </c>
      <c r="O52" s="90">
        <f>K52-M52-N52</f>
        <v>0</v>
      </c>
      <c r="P52" s="90"/>
      <c r="Q52" s="143"/>
    </row>
    <row r="53" spans="1:17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43" t="s">
        <v>19</v>
      </c>
      <c r="C54" s="244"/>
      <c r="D54" s="244"/>
      <c r="E54" s="244"/>
      <c r="F54" s="244"/>
      <c r="G54" s="244"/>
      <c r="H54" s="118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34.5" customHeight="1">
      <c r="A56" s="58"/>
      <c r="B56" s="323"/>
      <c r="C56" s="332" t="s">
        <v>155</v>
      </c>
      <c r="D56" s="332" t="s">
        <v>158</v>
      </c>
      <c r="E56" s="332" t="s">
        <v>156</v>
      </c>
      <c r="F56" s="332" t="s">
        <v>165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64.5" customHeight="1">
      <c r="A59" s="58"/>
      <c r="B59" s="129" t="s">
        <v>59</v>
      </c>
      <c r="C59" s="144" t="s">
        <v>107</v>
      </c>
      <c r="D59" s="187" t="s">
        <v>171</v>
      </c>
      <c r="E59" s="182" t="s">
        <v>171</v>
      </c>
      <c r="F59" s="99" t="s">
        <v>66</v>
      </c>
      <c r="G59" s="100"/>
      <c r="H59" s="145" t="s">
        <v>21</v>
      </c>
      <c r="I59" s="127" t="s">
        <v>22</v>
      </c>
      <c r="J59" s="91">
        <v>792</v>
      </c>
      <c r="K59" s="128">
        <v>198</v>
      </c>
      <c r="L59" s="119"/>
      <c r="M59" s="128">
        <v>213</v>
      </c>
      <c r="N59" s="146">
        <f>K59*0.1</f>
        <v>19.8</v>
      </c>
      <c r="O59" s="119">
        <v>0</v>
      </c>
      <c r="P59" s="119"/>
      <c r="Q59" s="119"/>
    </row>
    <row r="60" spans="1:17" ht="48">
      <c r="A60" s="58"/>
      <c r="B60" s="191" t="s">
        <v>60</v>
      </c>
      <c r="C60" s="101" t="s">
        <v>14</v>
      </c>
      <c r="D60" s="187" t="s">
        <v>171</v>
      </c>
      <c r="E60" s="101" t="s">
        <v>31</v>
      </c>
      <c r="F60" s="124" t="s">
        <v>66</v>
      </c>
      <c r="G60" s="114"/>
      <c r="H60" s="126" t="s">
        <v>21</v>
      </c>
      <c r="I60" s="127" t="s">
        <v>22</v>
      </c>
      <c r="J60" s="91">
        <v>792</v>
      </c>
      <c r="K60" s="192">
        <v>2</v>
      </c>
      <c r="L60" s="90"/>
      <c r="M60" s="192">
        <f>K60</f>
        <v>2</v>
      </c>
      <c r="N60" s="146">
        <f>K60*0.1</f>
        <v>0.2</v>
      </c>
      <c r="O60" s="90">
        <v>0</v>
      </c>
      <c r="P60" s="90"/>
      <c r="Q60" s="90"/>
    </row>
    <row r="61" spans="1:17" ht="15.75">
      <c r="A61" s="58"/>
      <c r="B61" s="148"/>
      <c r="C61" s="149"/>
      <c r="D61" s="149"/>
      <c r="E61" s="150"/>
      <c r="F61" s="150"/>
      <c r="G61" s="150"/>
      <c r="H61" s="151"/>
      <c r="I61" s="152"/>
      <c r="J61" s="88"/>
      <c r="K61" s="154"/>
      <c r="L61" s="154"/>
      <c r="M61" s="154"/>
      <c r="N61" s="154"/>
      <c r="O61" s="154"/>
      <c r="P61" s="154"/>
      <c r="Q61" s="89"/>
    </row>
    <row r="62" spans="1:17" ht="18.75">
      <c r="A62" s="58"/>
      <c r="B62" s="70"/>
      <c r="C62" s="73" t="s">
        <v>5</v>
      </c>
      <c r="D62" s="236">
        <v>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15.75" customHeight="1">
      <c r="A63" s="58"/>
      <c r="B63" s="85" t="s">
        <v>6</v>
      </c>
      <c r="C63" s="58"/>
      <c r="D63" s="58"/>
      <c r="E63" s="58"/>
      <c r="F63" s="58"/>
      <c r="G63" s="58"/>
      <c r="H63" s="58"/>
      <c r="I63" s="58"/>
      <c r="J63" s="58"/>
      <c r="K63" s="58"/>
      <c r="L63" s="340" t="s">
        <v>72</v>
      </c>
      <c r="M63" s="340"/>
      <c r="N63" s="341"/>
      <c r="O63" s="476" t="s">
        <v>217</v>
      </c>
      <c r="P63" s="155"/>
      <c r="Q63" s="86"/>
    </row>
    <row r="64" spans="1:17" ht="33" customHeight="1">
      <c r="A64" s="58"/>
      <c r="B64" s="259" t="s">
        <v>38</v>
      </c>
      <c r="C64" s="260"/>
      <c r="D64" s="260"/>
      <c r="E64" s="260"/>
      <c r="F64" s="260"/>
      <c r="G64" s="264"/>
      <c r="H64" s="58"/>
      <c r="I64" s="58"/>
      <c r="J64" s="58"/>
      <c r="K64" s="58"/>
      <c r="L64" s="340"/>
      <c r="M64" s="340"/>
      <c r="N64" s="341"/>
      <c r="O64" s="477"/>
      <c r="P64" s="155"/>
      <c r="Q64" s="70"/>
    </row>
    <row r="65" spans="1:17" ht="15.75">
      <c r="A65" s="58"/>
      <c r="B65" s="81" t="s">
        <v>93</v>
      </c>
      <c r="C65" s="58"/>
      <c r="D65" s="58"/>
      <c r="E65" s="237" t="s">
        <v>27</v>
      </c>
      <c r="F65" s="237"/>
      <c r="G65" s="29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5.75">
      <c r="A66" s="58"/>
      <c r="B66" s="357" t="s">
        <v>80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</row>
    <row r="67" spans="1:17" ht="15.75">
      <c r="A67" s="58"/>
      <c r="B67" s="231" t="s">
        <v>7</v>
      </c>
      <c r="C67" s="231"/>
      <c r="D67" s="231"/>
      <c r="E67" s="231"/>
      <c r="F67" s="231"/>
      <c r="G67" s="231"/>
      <c r="H67" s="231"/>
      <c r="I67" s="58"/>
      <c r="J67" s="58"/>
      <c r="K67" s="58"/>
      <c r="L67" s="58"/>
      <c r="M67" s="58"/>
      <c r="N67" s="58"/>
      <c r="O67" s="58"/>
      <c r="P67" s="58"/>
      <c r="Q67" s="72"/>
    </row>
    <row r="68" spans="1:17" ht="63" customHeight="1">
      <c r="A68" s="58"/>
      <c r="B68" s="322" t="s">
        <v>81</v>
      </c>
      <c r="C68" s="325" t="s">
        <v>8</v>
      </c>
      <c r="D68" s="326"/>
      <c r="E68" s="329"/>
      <c r="F68" s="330" t="s">
        <v>99</v>
      </c>
      <c r="G68" s="331"/>
      <c r="H68" s="325" t="s">
        <v>9</v>
      </c>
      <c r="I68" s="326"/>
      <c r="J68" s="326"/>
      <c r="K68" s="326"/>
      <c r="L68" s="326"/>
      <c r="M68" s="326"/>
      <c r="N68" s="326"/>
      <c r="O68" s="326"/>
      <c r="P68" s="329"/>
      <c r="Q68" s="88"/>
    </row>
    <row r="69" spans="1:17" ht="35.25" customHeight="1">
      <c r="A69" s="58"/>
      <c r="B69" s="323"/>
      <c r="C69" s="332" t="s">
        <v>155</v>
      </c>
      <c r="D69" s="332" t="s">
        <v>158</v>
      </c>
      <c r="E69" s="332" t="s">
        <v>156</v>
      </c>
      <c r="F69" s="332" t="s">
        <v>165</v>
      </c>
      <c r="G69" s="332" t="s">
        <v>10</v>
      </c>
      <c r="H69" s="322" t="s">
        <v>82</v>
      </c>
      <c r="I69" s="325" t="s">
        <v>91</v>
      </c>
      <c r="J69" s="329"/>
      <c r="K69" s="325" t="s">
        <v>100</v>
      </c>
      <c r="L69" s="326"/>
      <c r="M69" s="329"/>
      <c r="N69" s="322" t="s">
        <v>88</v>
      </c>
      <c r="O69" s="336" t="s">
        <v>89</v>
      </c>
      <c r="P69" s="322" t="s">
        <v>90</v>
      </c>
      <c r="Q69" s="355"/>
    </row>
    <row r="70" spans="1:17" ht="109.5" customHeight="1">
      <c r="A70" s="58"/>
      <c r="B70" s="323"/>
      <c r="C70" s="342"/>
      <c r="D70" s="342"/>
      <c r="E70" s="342"/>
      <c r="F70" s="342"/>
      <c r="G70" s="333"/>
      <c r="H70" s="323"/>
      <c r="I70" s="92" t="s">
        <v>84</v>
      </c>
      <c r="J70" s="92" t="s">
        <v>73</v>
      </c>
      <c r="K70" s="156" t="s">
        <v>95</v>
      </c>
      <c r="L70" s="92" t="s">
        <v>86</v>
      </c>
      <c r="M70" s="156" t="s">
        <v>87</v>
      </c>
      <c r="N70" s="323"/>
      <c r="O70" s="337"/>
      <c r="P70" s="323"/>
      <c r="Q70" s="355"/>
    </row>
    <row r="71" spans="1:17" ht="16.5" customHeight="1">
      <c r="A71" s="58"/>
      <c r="B71" s="96">
        <v>1</v>
      </c>
      <c r="C71" s="157">
        <v>2</v>
      </c>
      <c r="D71" s="157">
        <v>3</v>
      </c>
      <c r="E71" s="157">
        <v>4</v>
      </c>
      <c r="F71" s="157">
        <v>5</v>
      </c>
      <c r="G71" s="157">
        <v>6</v>
      </c>
      <c r="H71" s="96">
        <v>7</v>
      </c>
      <c r="I71" s="96">
        <v>8</v>
      </c>
      <c r="J71" s="96">
        <v>9</v>
      </c>
      <c r="K71" s="96">
        <v>10</v>
      </c>
      <c r="L71" s="96">
        <v>11</v>
      </c>
      <c r="M71" s="96">
        <v>12</v>
      </c>
      <c r="N71" s="96">
        <v>13</v>
      </c>
      <c r="O71" s="96">
        <v>14</v>
      </c>
      <c r="P71" s="96">
        <v>15</v>
      </c>
      <c r="Q71" s="89"/>
    </row>
    <row r="72" spans="1:17" ht="31.5" customHeight="1">
      <c r="A72" s="58"/>
      <c r="B72" s="371" t="s">
        <v>61</v>
      </c>
      <c r="C72" s="384" t="s">
        <v>107</v>
      </c>
      <c r="D72" s="374" t="s">
        <v>29</v>
      </c>
      <c r="E72" s="99" t="s">
        <v>171</v>
      </c>
      <c r="F72" s="107" t="s">
        <v>66</v>
      </c>
      <c r="G72" s="107"/>
      <c r="H72" s="101" t="s">
        <v>12</v>
      </c>
      <c r="I72" s="158" t="s">
        <v>13</v>
      </c>
      <c r="J72" s="159"/>
      <c r="K72" s="90">
        <v>100</v>
      </c>
      <c r="L72" s="90"/>
      <c r="M72" s="90">
        <f>K72</f>
        <v>100</v>
      </c>
      <c r="N72" s="90">
        <f>K72*0.1</f>
        <v>10</v>
      </c>
      <c r="O72" s="90">
        <v>0</v>
      </c>
      <c r="P72" s="90"/>
      <c r="Q72" s="89"/>
    </row>
    <row r="73" spans="1:17" ht="47.25" customHeight="1">
      <c r="A73" s="58"/>
      <c r="B73" s="373"/>
      <c r="C73" s="385"/>
      <c r="D73" s="376"/>
      <c r="E73" s="106"/>
      <c r="F73" s="107"/>
      <c r="G73" s="107"/>
      <c r="H73" s="101" t="s">
        <v>15</v>
      </c>
      <c r="I73" s="102" t="s">
        <v>13</v>
      </c>
      <c r="J73" s="91"/>
      <c r="K73" s="109">
        <v>80</v>
      </c>
      <c r="L73" s="109"/>
      <c r="M73" s="109">
        <f>K73</f>
        <v>80</v>
      </c>
      <c r="N73" s="109">
        <f>K73*0.1</f>
        <v>8</v>
      </c>
      <c r="O73" s="90">
        <v>0</v>
      </c>
      <c r="P73" s="90"/>
      <c r="Q73" s="89"/>
    </row>
    <row r="74" spans="1:17" ht="27.75" customHeight="1">
      <c r="A74" s="58"/>
      <c r="B74" s="348" t="s">
        <v>62</v>
      </c>
      <c r="C74" s="351" t="s">
        <v>180</v>
      </c>
      <c r="D74" s="351" t="s">
        <v>31</v>
      </c>
      <c r="E74" s="99" t="s">
        <v>171</v>
      </c>
      <c r="F74" s="107" t="s">
        <v>66</v>
      </c>
      <c r="G74" s="107"/>
      <c r="H74" s="101" t="s">
        <v>16</v>
      </c>
      <c r="I74" s="102" t="s">
        <v>13</v>
      </c>
      <c r="J74" s="91"/>
      <c r="K74" s="109">
        <v>75</v>
      </c>
      <c r="L74" s="109"/>
      <c r="M74" s="109">
        <f>K74</f>
        <v>75</v>
      </c>
      <c r="N74" s="109">
        <f>K74*0.1</f>
        <v>7.5</v>
      </c>
      <c r="O74" s="90">
        <v>0</v>
      </c>
      <c r="P74" s="90"/>
      <c r="Q74" s="89"/>
    </row>
    <row r="75" spans="1:17" ht="96">
      <c r="A75" s="58"/>
      <c r="B75" s="394"/>
      <c r="C75" s="395"/>
      <c r="D75" s="395"/>
      <c r="E75" s="140"/>
      <c r="F75" s="114"/>
      <c r="G75" s="114"/>
      <c r="H75" s="115" t="s">
        <v>67</v>
      </c>
      <c r="I75" s="116" t="s">
        <v>18</v>
      </c>
      <c r="J75" s="117"/>
      <c r="K75" s="192">
        <v>0</v>
      </c>
      <c r="L75" s="192"/>
      <c r="M75" s="90">
        <f>K75</f>
        <v>0</v>
      </c>
      <c r="N75" s="109">
        <f>K75*0.1</f>
        <v>0</v>
      </c>
      <c r="O75" s="90">
        <f>K75-M75-N75</f>
        <v>0</v>
      </c>
      <c r="P75" s="90"/>
      <c r="Q75" s="72"/>
    </row>
    <row r="76" spans="1:17" ht="15.75">
      <c r="A76" s="58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24" customHeight="1">
      <c r="A77" s="58"/>
      <c r="B77" s="261" t="s">
        <v>19</v>
      </c>
      <c r="C77" s="262"/>
      <c r="D77" s="262"/>
      <c r="E77" s="262"/>
      <c r="F77" s="262"/>
      <c r="G77" s="262"/>
      <c r="H77" s="118"/>
      <c r="I77" s="118"/>
      <c r="J77" s="118"/>
      <c r="K77" s="118"/>
      <c r="L77" s="118"/>
      <c r="M77" s="118"/>
      <c r="N77" s="118"/>
      <c r="O77" s="118"/>
      <c r="P77" s="118"/>
      <c r="Q77" s="58"/>
    </row>
    <row r="78" spans="1:17" ht="63.75" customHeight="1">
      <c r="A78" s="58"/>
      <c r="B78" s="322" t="s">
        <v>81</v>
      </c>
      <c r="C78" s="325" t="s">
        <v>8</v>
      </c>
      <c r="D78" s="326"/>
      <c r="E78" s="329"/>
      <c r="F78" s="330" t="s">
        <v>99</v>
      </c>
      <c r="G78" s="331"/>
      <c r="H78" s="325" t="s">
        <v>20</v>
      </c>
      <c r="I78" s="326"/>
      <c r="J78" s="326"/>
      <c r="K78" s="326"/>
      <c r="L78" s="326"/>
      <c r="M78" s="326"/>
      <c r="N78" s="326"/>
      <c r="O78" s="326"/>
      <c r="P78" s="326"/>
      <c r="Q78" s="322" t="s">
        <v>76</v>
      </c>
    </row>
    <row r="79" spans="1:17" ht="37.5" customHeight="1">
      <c r="A79" s="58"/>
      <c r="B79" s="323"/>
      <c r="C79" s="332" t="s">
        <v>155</v>
      </c>
      <c r="D79" s="332" t="s">
        <v>158</v>
      </c>
      <c r="E79" s="332" t="s">
        <v>156</v>
      </c>
      <c r="F79" s="332" t="s">
        <v>165</v>
      </c>
      <c r="G79" s="332" t="s">
        <v>10</v>
      </c>
      <c r="H79" s="322" t="s">
        <v>82</v>
      </c>
      <c r="I79" s="325" t="s">
        <v>91</v>
      </c>
      <c r="J79" s="329"/>
      <c r="K79" s="325" t="s">
        <v>100</v>
      </c>
      <c r="L79" s="326"/>
      <c r="M79" s="329"/>
      <c r="N79" s="322" t="s">
        <v>88</v>
      </c>
      <c r="O79" s="336" t="s">
        <v>89</v>
      </c>
      <c r="P79" s="334" t="s">
        <v>90</v>
      </c>
      <c r="Q79" s="323"/>
    </row>
    <row r="80" spans="1:17" ht="94.5">
      <c r="A80" s="58"/>
      <c r="B80" s="323"/>
      <c r="C80" s="342"/>
      <c r="D80" s="342"/>
      <c r="E80" s="342"/>
      <c r="F80" s="342"/>
      <c r="G80" s="333"/>
      <c r="H80" s="323"/>
      <c r="I80" s="92" t="s">
        <v>84</v>
      </c>
      <c r="J80" s="92" t="s">
        <v>73</v>
      </c>
      <c r="K80" s="156" t="s">
        <v>95</v>
      </c>
      <c r="L80" s="92" t="s">
        <v>86</v>
      </c>
      <c r="M80" s="156" t="s">
        <v>87</v>
      </c>
      <c r="N80" s="323"/>
      <c r="O80" s="337"/>
      <c r="P80" s="335"/>
      <c r="Q80" s="323"/>
    </row>
    <row r="81" spans="1:17" ht="15.75">
      <c r="A81" s="58"/>
      <c r="B81" s="96">
        <v>1</v>
      </c>
      <c r="C81" s="157">
        <v>2</v>
      </c>
      <c r="D81" s="157">
        <v>3</v>
      </c>
      <c r="E81" s="157">
        <v>4</v>
      </c>
      <c r="F81" s="157">
        <v>5</v>
      </c>
      <c r="G81" s="157">
        <v>6</v>
      </c>
      <c r="H81" s="96">
        <v>7</v>
      </c>
      <c r="I81" s="96">
        <v>8</v>
      </c>
      <c r="J81" s="96">
        <v>9</v>
      </c>
      <c r="K81" s="96">
        <v>10</v>
      </c>
      <c r="L81" s="96">
        <v>11</v>
      </c>
      <c r="M81" s="96">
        <v>12</v>
      </c>
      <c r="N81" s="96">
        <v>13</v>
      </c>
      <c r="O81" s="96">
        <v>14</v>
      </c>
      <c r="P81" s="96">
        <v>15</v>
      </c>
      <c r="Q81" s="96">
        <v>16</v>
      </c>
    </row>
    <row r="82" spans="1:17" ht="85.5" customHeight="1">
      <c r="A82" s="58"/>
      <c r="B82" s="191" t="s">
        <v>61</v>
      </c>
      <c r="C82" s="101" t="s">
        <v>107</v>
      </c>
      <c r="D82" s="187" t="s">
        <v>33</v>
      </c>
      <c r="E82" s="182" t="s">
        <v>171</v>
      </c>
      <c r="F82" s="100" t="s">
        <v>66</v>
      </c>
      <c r="G82" s="100"/>
      <c r="H82" s="126" t="s">
        <v>21</v>
      </c>
      <c r="I82" s="160" t="s">
        <v>22</v>
      </c>
      <c r="J82" s="159">
        <v>792</v>
      </c>
      <c r="K82" s="192">
        <v>41</v>
      </c>
      <c r="L82" s="90"/>
      <c r="M82" s="192">
        <v>40</v>
      </c>
      <c r="N82" s="109">
        <f>K82*0.1</f>
        <v>4.1000000000000005</v>
      </c>
      <c r="O82" s="90">
        <v>0</v>
      </c>
      <c r="P82" s="90"/>
      <c r="Q82" s="90"/>
    </row>
    <row r="83" spans="1:17" ht="48">
      <c r="A83" s="58"/>
      <c r="B83" s="129" t="s">
        <v>62</v>
      </c>
      <c r="C83" s="101" t="s">
        <v>108</v>
      </c>
      <c r="D83" s="101" t="s">
        <v>31</v>
      </c>
      <c r="E83" s="140"/>
      <c r="F83" s="114"/>
      <c r="G83" s="114"/>
      <c r="H83" s="126" t="s">
        <v>21</v>
      </c>
      <c r="I83" s="127" t="s">
        <v>22</v>
      </c>
      <c r="J83" s="91">
        <v>792</v>
      </c>
      <c r="K83" s="192">
        <v>0</v>
      </c>
      <c r="L83" s="90"/>
      <c r="M83" s="229">
        <v>0</v>
      </c>
      <c r="N83" s="109">
        <f>K83*0.1</f>
        <v>0</v>
      </c>
      <c r="O83" s="90">
        <v>0</v>
      </c>
      <c r="P83" s="90"/>
      <c r="Q83" s="90"/>
    </row>
    <row r="84" spans="1:17" ht="15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ht="15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181"/>
      <c r="O85" s="58"/>
      <c r="P85" s="58"/>
      <c r="Q85" s="58"/>
    </row>
    <row r="86" spans="1:17" ht="15.75">
      <c r="A86" s="58"/>
      <c r="B86" s="327" t="s">
        <v>101</v>
      </c>
      <c r="C86" s="327"/>
      <c r="D86" s="386" t="s">
        <v>138</v>
      </c>
      <c r="E86" s="386"/>
      <c r="F86" s="386"/>
      <c r="G86" s="386"/>
      <c r="H86" s="386"/>
      <c r="I86" s="386"/>
      <c r="J86" s="386"/>
      <c r="K86" s="58"/>
      <c r="L86" s="58" t="s">
        <v>139</v>
      </c>
      <c r="M86" s="58"/>
      <c r="N86" s="386" t="s">
        <v>140</v>
      </c>
      <c r="O86" s="386"/>
      <c r="P86" s="58"/>
      <c r="Q86" s="58"/>
    </row>
    <row r="87" spans="1:17" ht="15.75">
      <c r="A87" s="58"/>
      <c r="B87" s="172" t="str">
        <f>D4</f>
        <v>" 30 "  ДЕКАБРЯ   2021г</v>
      </c>
      <c r="C87" s="171"/>
      <c r="D87" s="171"/>
      <c r="E87" s="173" t="s">
        <v>102</v>
      </c>
      <c r="F87" s="173"/>
      <c r="G87" s="173"/>
      <c r="H87" s="328"/>
      <c r="I87" s="328"/>
      <c r="J87" s="171"/>
      <c r="K87" s="58"/>
      <c r="L87" s="173" t="s">
        <v>24</v>
      </c>
      <c r="M87" s="58"/>
      <c r="N87" s="328" t="s">
        <v>104</v>
      </c>
      <c r="O87" s="328"/>
      <c r="P87" s="58"/>
      <c r="Q87" s="58"/>
    </row>
    <row r="88" spans="1:17" ht="15.75">
      <c r="A88" s="58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58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3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6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4"/>
      <c r="O92" s="4"/>
      <c r="P92" s="4"/>
    </row>
    <row r="93" spans="2:13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6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7"/>
      <c r="O94" s="17"/>
      <c r="P94" s="17"/>
    </row>
    <row r="95" spans="2:16" ht="83.2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8"/>
      <c r="O95" s="18"/>
      <c r="P95" s="18"/>
    </row>
    <row r="96" spans="2:16" ht="61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8"/>
      <c r="O96" s="18"/>
      <c r="P96" s="18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"/>
      <c r="O102" s="11"/>
      <c r="P102" s="11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6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7"/>
      <c r="O109" s="17"/>
      <c r="P109" s="17"/>
    </row>
    <row r="110" spans="2:16" ht="29.2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7"/>
      <c r="O110" s="17"/>
      <c r="P110" s="17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7"/>
      <c r="O111" s="17"/>
      <c r="P111" s="17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3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</sheetData>
  <sheetProtection/>
  <mergeCells count="145">
    <mergeCell ref="B78:B80"/>
    <mergeCell ref="C78:E78"/>
    <mergeCell ref="P69:P70"/>
    <mergeCell ref="F79:F80"/>
    <mergeCell ref="B86:C86"/>
    <mergeCell ref="D86:J86"/>
    <mergeCell ref="N86:O86"/>
    <mergeCell ref="K69:M69"/>
    <mergeCell ref="B72:B73"/>
    <mergeCell ref="C72:C73"/>
    <mergeCell ref="H87:I87"/>
    <mergeCell ref="N87:O87"/>
    <mergeCell ref="G79:G80"/>
    <mergeCell ref="H79:H80"/>
    <mergeCell ref="I79:J79"/>
    <mergeCell ref="C74:C75"/>
    <mergeCell ref="C79:C80"/>
    <mergeCell ref="D79:D80"/>
    <mergeCell ref="E79:E80"/>
    <mergeCell ref="F78:G78"/>
    <mergeCell ref="P79:P80"/>
    <mergeCell ref="L63:N64"/>
    <mergeCell ref="H68:P68"/>
    <mergeCell ref="Q69:Q70"/>
    <mergeCell ref="E69:E70"/>
    <mergeCell ref="K79:M79"/>
    <mergeCell ref="N79:N80"/>
    <mergeCell ref="O79:O80"/>
    <mergeCell ref="N69:N70"/>
    <mergeCell ref="Q78:Q80"/>
    <mergeCell ref="D72:D73"/>
    <mergeCell ref="B74:B75"/>
    <mergeCell ref="O63:O64"/>
    <mergeCell ref="B66:Q66"/>
    <mergeCell ref="B68:B70"/>
    <mergeCell ref="C68:E68"/>
    <mergeCell ref="F68:G68"/>
    <mergeCell ref="D74:D75"/>
    <mergeCell ref="O69:O70"/>
    <mergeCell ref="H78:P78"/>
    <mergeCell ref="H69:H70"/>
    <mergeCell ref="I69:J69"/>
    <mergeCell ref="Q55:Q57"/>
    <mergeCell ref="C56:C57"/>
    <mergeCell ref="D56:D57"/>
    <mergeCell ref="E56:E57"/>
    <mergeCell ref="F56:F57"/>
    <mergeCell ref="G56:G57"/>
    <mergeCell ref="N56:N57"/>
    <mergeCell ref="D51:D52"/>
    <mergeCell ref="F51:F52"/>
    <mergeCell ref="C69:C70"/>
    <mergeCell ref="D69:D70"/>
    <mergeCell ref="F69:F70"/>
    <mergeCell ref="G69:G70"/>
    <mergeCell ref="E51:E52"/>
    <mergeCell ref="C51:C52"/>
    <mergeCell ref="B55:B57"/>
    <mergeCell ref="C55:E55"/>
    <mergeCell ref="F55:G55"/>
    <mergeCell ref="H55:P55"/>
    <mergeCell ref="O56:O57"/>
    <mergeCell ref="P56:P57"/>
    <mergeCell ref="H56:H57"/>
    <mergeCell ref="I56:J56"/>
    <mergeCell ref="K56:M56"/>
    <mergeCell ref="O45:O46"/>
    <mergeCell ref="P45:P46"/>
    <mergeCell ref="Q45:Q46"/>
    <mergeCell ref="B48:B50"/>
    <mergeCell ref="C48:C50"/>
    <mergeCell ref="D48:D50"/>
    <mergeCell ref="F48:F50"/>
    <mergeCell ref="G48:G49"/>
    <mergeCell ref="G50:G52"/>
    <mergeCell ref="B51:B52"/>
    <mergeCell ref="H44:P44"/>
    <mergeCell ref="C45:C46"/>
    <mergeCell ref="D45:D46"/>
    <mergeCell ref="E45:E46"/>
    <mergeCell ref="F45:F46"/>
    <mergeCell ref="G45:G46"/>
    <mergeCell ref="H45:H46"/>
    <mergeCell ref="I45:J45"/>
    <mergeCell ref="K45:M45"/>
    <mergeCell ref="N45:N46"/>
    <mergeCell ref="E34:E35"/>
    <mergeCell ref="D37:F37"/>
    <mergeCell ref="L39:N40"/>
    <mergeCell ref="O39:O40"/>
    <mergeCell ref="P39:P40"/>
    <mergeCell ref="E48:E50"/>
    <mergeCell ref="B42:Q42"/>
    <mergeCell ref="B44:B46"/>
    <mergeCell ref="C44:E44"/>
    <mergeCell ref="F44:G44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P20:P21"/>
    <mergeCell ref="Q20:Q21"/>
    <mergeCell ref="B23:B24"/>
    <mergeCell ref="C23:C24"/>
    <mergeCell ref="D23:D24"/>
    <mergeCell ref="E23:E27"/>
    <mergeCell ref="F23:F27"/>
    <mergeCell ref="B25:B27"/>
    <mergeCell ref="C25:C27"/>
    <mergeCell ref="D25:D27"/>
    <mergeCell ref="G20:G21"/>
    <mergeCell ref="H20:H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7" r:id="rId1"/>
  <rowBreaks count="4" manualBreakCount="4">
    <brk id="28" max="14" man="1"/>
    <brk id="36" max="16" man="1"/>
    <brk id="61" max="16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view="pageBreakPreview" zoomScale="80" zoomScaleSheetLayoutView="80" zoomScalePageLayoutView="0" workbookViewId="0" topLeftCell="A1">
      <selection activeCell="M34" sqref="M34"/>
    </sheetView>
  </sheetViews>
  <sheetFormatPr defaultColWidth="8.8515625" defaultRowHeight="12.75"/>
  <cols>
    <col min="1" max="1" width="8.8515625" style="1" customWidth="1"/>
    <col min="2" max="2" width="22.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'свод школы'!C2:H2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42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">
        <v>204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'свод школы'!D4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'свод школы'!O5</f>
        <v>44560</v>
      </c>
      <c r="P5" s="78"/>
      <c r="Q5" s="58"/>
    </row>
    <row r="6" spans="1:17" ht="30.75" customHeight="1">
      <c r="A6" s="58"/>
      <c r="B6" s="363" t="s">
        <v>78</v>
      </c>
      <c r="C6" s="363"/>
      <c r="D6" s="363"/>
      <c r="E6" s="363"/>
      <c r="F6" s="80"/>
      <c r="G6" s="369" t="s">
        <v>146</v>
      </c>
      <c r="H6" s="369"/>
      <c r="I6" s="369"/>
      <c r="J6" s="369"/>
      <c r="K6" s="369"/>
      <c r="L6" s="58"/>
      <c r="M6" s="58"/>
      <c r="N6" s="75" t="s">
        <v>71</v>
      </c>
      <c r="O6" s="71"/>
      <c r="P6" s="72"/>
      <c r="Q6" s="58"/>
    </row>
    <row r="7" spans="1:17" ht="29.25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9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68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0.2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387" t="s">
        <v>216</v>
      </c>
      <c r="P14" s="86"/>
      <c r="Q14" s="86"/>
    </row>
    <row r="15" spans="1:17" ht="18" customHeight="1">
      <c r="A15" s="58"/>
      <c r="B15" s="255" t="s">
        <v>34</v>
      </c>
      <c r="C15" s="256"/>
      <c r="D15" s="256"/>
      <c r="E15" s="256"/>
      <c r="F15" s="256"/>
      <c r="G15" s="257"/>
      <c r="H15" s="257"/>
      <c r="I15" s="58"/>
      <c r="J15" s="58"/>
      <c r="K15" s="58"/>
      <c r="L15" s="58"/>
      <c r="M15" s="58"/>
      <c r="N15" s="79"/>
      <c r="O15" s="388"/>
      <c r="P15" s="87"/>
      <c r="Q15" s="70"/>
    </row>
    <row r="16" spans="1:17" ht="15.75">
      <c r="A16" s="58"/>
      <c r="B16" s="81" t="s">
        <v>93</v>
      </c>
      <c r="C16" s="58"/>
      <c r="D16" s="58"/>
      <c r="E16" s="81" t="s">
        <v>27</v>
      </c>
      <c r="F16" s="81"/>
      <c r="G16" s="81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58" t="s">
        <v>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3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174</v>
      </c>
      <c r="E20" s="332" t="s">
        <v>164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92.25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13.5" customHeight="1">
      <c r="A22" s="58"/>
      <c r="B22" s="93">
        <v>1</v>
      </c>
      <c r="C22" s="94">
        <v>2</v>
      </c>
      <c r="D22" s="95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84" customHeight="1">
      <c r="A23" s="58"/>
      <c r="B23" s="174" t="s">
        <v>59</v>
      </c>
      <c r="C23" s="101" t="s">
        <v>107</v>
      </c>
      <c r="D23" s="125" t="s">
        <v>188</v>
      </c>
      <c r="E23" s="125" t="s">
        <v>188</v>
      </c>
      <c r="F23" s="374" t="s">
        <v>55</v>
      </c>
      <c r="G23" s="100"/>
      <c r="H23" s="101" t="s">
        <v>12</v>
      </c>
      <c r="I23" s="102" t="s">
        <v>13</v>
      </c>
      <c r="J23" s="91"/>
      <c r="K23" s="90">
        <v>100</v>
      </c>
      <c r="L23" s="90">
        <v>0</v>
      </c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71"/>
      <c r="C24" s="351"/>
      <c r="D24" s="351"/>
      <c r="E24" s="106"/>
      <c r="F24" s="375"/>
      <c r="G24" s="107"/>
      <c r="H24" s="101" t="s">
        <v>15</v>
      </c>
      <c r="I24" s="102" t="s">
        <v>13</v>
      </c>
      <c r="J24" s="91"/>
      <c r="K24" s="109">
        <v>85</v>
      </c>
      <c r="L24" s="109">
        <v>0</v>
      </c>
      <c r="M24" s="109">
        <f>K24</f>
        <v>85</v>
      </c>
      <c r="N24" s="109">
        <f>K24*0.1</f>
        <v>8.5</v>
      </c>
      <c r="O24" s="90">
        <v>0</v>
      </c>
      <c r="P24" s="90"/>
      <c r="Q24" s="89"/>
    </row>
    <row r="25" spans="1:17" ht="30" customHeight="1">
      <c r="A25" s="58"/>
      <c r="B25" s="372"/>
      <c r="C25" s="352"/>
      <c r="D25" s="352"/>
      <c r="E25" s="106"/>
      <c r="F25" s="375"/>
      <c r="G25" s="107"/>
      <c r="H25" s="101" t="s">
        <v>16</v>
      </c>
      <c r="I25" s="102" t="s">
        <v>13</v>
      </c>
      <c r="J25" s="91"/>
      <c r="K25" s="90">
        <v>100</v>
      </c>
      <c r="L25" s="90">
        <v>0</v>
      </c>
      <c r="M25" s="90">
        <v>100</v>
      </c>
      <c r="N25" s="109">
        <f>K25*0.1</f>
        <v>10</v>
      </c>
      <c r="O25" s="90">
        <v>0</v>
      </c>
      <c r="P25" s="90"/>
      <c r="Q25" s="89"/>
    </row>
    <row r="26" spans="1:17" ht="60.75" customHeight="1">
      <c r="A26" s="58"/>
      <c r="B26" s="372"/>
      <c r="C26" s="352"/>
      <c r="D26" s="352"/>
      <c r="E26" s="106"/>
      <c r="F26" s="375"/>
      <c r="G26" s="107"/>
      <c r="H26" s="101" t="s">
        <v>39</v>
      </c>
      <c r="I26" s="102" t="s">
        <v>13</v>
      </c>
      <c r="J26" s="91"/>
      <c r="K26" s="109">
        <v>100</v>
      </c>
      <c r="L26" s="109">
        <v>0</v>
      </c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87" customHeight="1">
      <c r="A27" s="58"/>
      <c r="B27" s="373"/>
      <c r="C27" s="346"/>
      <c r="D27" s="346"/>
      <c r="E27" s="140"/>
      <c r="F27" s="376"/>
      <c r="G27" s="114"/>
      <c r="H27" s="115" t="s">
        <v>17</v>
      </c>
      <c r="I27" s="116" t="s">
        <v>18</v>
      </c>
      <c r="J27" s="117"/>
      <c r="K27" s="103">
        <v>0</v>
      </c>
      <c r="L27" s="103">
        <v>0</v>
      </c>
      <c r="M27" s="90">
        <f>K27</f>
        <v>0</v>
      </c>
      <c r="N27" s="109">
        <f>K27*0.01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57" t="s">
        <v>19</v>
      </c>
      <c r="C29" s="267"/>
      <c r="D29" s="267"/>
      <c r="E29" s="267"/>
      <c r="F29" s="267"/>
      <c r="G29" s="267"/>
      <c r="H29" s="267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72.7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174</v>
      </c>
      <c r="E31" s="332" t="s">
        <v>164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04.25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72" customHeight="1">
      <c r="A34" s="58"/>
      <c r="B34" s="121" t="s">
        <v>59</v>
      </c>
      <c r="C34" s="179" t="s">
        <v>11</v>
      </c>
      <c r="D34" s="114" t="s">
        <v>188</v>
      </c>
      <c r="E34" s="114" t="s">
        <v>188</v>
      </c>
      <c r="F34" s="125" t="s">
        <v>55</v>
      </c>
      <c r="G34" s="125"/>
      <c r="H34" s="126" t="s">
        <v>21</v>
      </c>
      <c r="I34" s="127" t="s">
        <v>22</v>
      </c>
      <c r="J34" s="91">
        <v>792</v>
      </c>
      <c r="K34" s="128">
        <v>18</v>
      </c>
      <c r="L34" s="119">
        <v>0</v>
      </c>
      <c r="M34" s="128">
        <v>19</v>
      </c>
      <c r="N34" s="109">
        <f>K34*0.1</f>
        <v>1.8</v>
      </c>
      <c r="O34" s="90">
        <v>0</v>
      </c>
      <c r="P34" s="90"/>
      <c r="Q34" s="90"/>
    </row>
    <row r="35" spans="1:17" ht="15.75">
      <c r="A35" s="72"/>
      <c r="B35" s="132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15.75">
      <c r="A36" s="72"/>
      <c r="B36" s="279"/>
      <c r="C36" s="231"/>
      <c r="D36" s="377"/>
      <c r="E36" s="377"/>
      <c r="F36" s="377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</row>
    <row r="37" spans="1:17" ht="18.75">
      <c r="A37" s="72"/>
      <c r="B37" s="279"/>
      <c r="C37" s="280" t="s">
        <v>5</v>
      </c>
      <c r="D37" s="236">
        <v>2</v>
      </c>
      <c r="E37" s="231"/>
      <c r="F37" s="231"/>
      <c r="G37" s="231"/>
      <c r="H37" s="231"/>
      <c r="I37" s="231"/>
      <c r="J37" s="231"/>
      <c r="K37" s="231"/>
      <c r="L37" s="231"/>
      <c r="M37" s="278"/>
      <c r="N37" s="278"/>
      <c r="O37" s="231"/>
      <c r="P37" s="231"/>
      <c r="Q37" s="278"/>
    </row>
    <row r="38" spans="1:17" ht="28.5" customHeight="1">
      <c r="A38" s="58"/>
      <c r="B38" s="281" t="s">
        <v>92</v>
      </c>
      <c r="C38" s="231"/>
      <c r="D38" s="231"/>
      <c r="E38" s="231"/>
      <c r="F38" s="231"/>
      <c r="G38" s="231"/>
      <c r="H38" s="231"/>
      <c r="I38" s="231"/>
      <c r="J38" s="231"/>
      <c r="K38" s="231"/>
      <c r="L38" s="378" t="s">
        <v>72</v>
      </c>
      <c r="M38" s="378"/>
      <c r="N38" s="379"/>
      <c r="O38" s="380" t="s">
        <v>217</v>
      </c>
      <c r="P38" s="382"/>
      <c r="Q38" s="282"/>
    </row>
    <row r="39" spans="1:17" ht="15.75" customHeight="1">
      <c r="A39" s="58"/>
      <c r="B39" s="259" t="s">
        <v>38</v>
      </c>
      <c r="C39" s="260"/>
      <c r="D39" s="260"/>
      <c r="E39" s="260"/>
      <c r="F39" s="260"/>
      <c r="G39" s="261"/>
      <c r="H39" s="261"/>
      <c r="I39" s="231"/>
      <c r="J39" s="231"/>
      <c r="K39" s="231"/>
      <c r="L39" s="378"/>
      <c r="M39" s="378"/>
      <c r="N39" s="379"/>
      <c r="O39" s="381"/>
      <c r="P39" s="382"/>
      <c r="Q39" s="283"/>
    </row>
    <row r="40" spans="1:17" ht="15.75">
      <c r="A40" s="58"/>
      <c r="B40" s="286" t="s">
        <v>93</v>
      </c>
      <c r="C40" s="231"/>
      <c r="D40" s="231"/>
      <c r="E40" s="286" t="s">
        <v>27</v>
      </c>
      <c r="F40" s="286"/>
      <c r="G40" s="286"/>
      <c r="H40" s="231"/>
      <c r="I40" s="231"/>
      <c r="J40" s="231"/>
      <c r="K40" s="231"/>
      <c r="L40" s="231"/>
      <c r="M40" s="231"/>
      <c r="N40" s="231"/>
      <c r="O40" s="231"/>
      <c r="P40" s="231"/>
      <c r="Q40" s="231"/>
    </row>
    <row r="41" spans="1:17" ht="20.25" customHeight="1">
      <c r="A41" s="58"/>
      <c r="B41" s="383" t="s">
        <v>80</v>
      </c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</row>
    <row r="42" spans="1:17" ht="24" customHeight="1">
      <c r="A42" s="58"/>
      <c r="B42" s="231" t="s">
        <v>94</v>
      </c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78"/>
    </row>
    <row r="43" spans="1:17" ht="67.5" customHeight="1">
      <c r="A43" s="58"/>
      <c r="B43" s="322" t="s">
        <v>81</v>
      </c>
      <c r="C43" s="325" t="s">
        <v>8</v>
      </c>
      <c r="D43" s="326"/>
      <c r="E43" s="329"/>
      <c r="F43" s="330" t="s">
        <v>74</v>
      </c>
      <c r="G43" s="331"/>
      <c r="H43" s="325" t="s">
        <v>9</v>
      </c>
      <c r="I43" s="326"/>
      <c r="J43" s="326"/>
      <c r="K43" s="326"/>
      <c r="L43" s="326"/>
      <c r="M43" s="326"/>
      <c r="N43" s="326"/>
      <c r="O43" s="326"/>
      <c r="P43" s="329"/>
      <c r="Q43" s="88"/>
    </row>
    <row r="44" spans="1:17" ht="33.75" customHeight="1">
      <c r="A44" s="58"/>
      <c r="B44" s="323"/>
      <c r="C44" s="332" t="s">
        <v>155</v>
      </c>
      <c r="D44" s="332" t="s">
        <v>174</v>
      </c>
      <c r="E44" s="332" t="s">
        <v>164</v>
      </c>
      <c r="F44" s="332" t="s">
        <v>165</v>
      </c>
      <c r="G44" s="332" t="s">
        <v>10</v>
      </c>
      <c r="H44" s="322" t="s">
        <v>82</v>
      </c>
      <c r="I44" s="325" t="s">
        <v>91</v>
      </c>
      <c r="J44" s="329"/>
      <c r="K44" s="325" t="s">
        <v>75</v>
      </c>
      <c r="L44" s="326"/>
      <c r="M44" s="329"/>
      <c r="N44" s="322" t="s">
        <v>88</v>
      </c>
      <c r="O44" s="336" t="s">
        <v>96</v>
      </c>
      <c r="P44" s="322" t="s">
        <v>90</v>
      </c>
      <c r="Q44" s="358"/>
    </row>
    <row r="45" spans="1:17" ht="94.5">
      <c r="A45" s="58"/>
      <c r="B45" s="324"/>
      <c r="C45" s="342"/>
      <c r="D45" s="342"/>
      <c r="E45" s="342"/>
      <c r="F45" s="342"/>
      <c r="G45" s="342"/>
      <c r="H45" s="324"/>
      <c r="I45" s="91" t="s">
        <v>84</v>
      </c>
      <c r="J45" s="91" t="s">
        <v>73</v>
      </c>
      <c r="K45" s="92" t="s">
        <v>85</v>
      </c>
      <c r="L45" s="92" t="s">
        <v>86</v>
      </c>
      <c r="M45" s="92" t="s">
        <v>87</v>
      </c>
      <c r="N45" s="324"/>
      <c r="O45" s="344"/>
      <c r="P45" s="324"/>
      <c r="Q45" s="358"/>
    </row>
    <row r="46" spans="1:17" ht="15.75">
      <c r="A46" s="58"/>
      <c r="B46" s="93">
        <v>1</v>
      </c>
      <c r="C46" s="94">
        <v>2</v>
      </c>
      <c r="D46" s="94">
        <v>3</v>
      </c>
      <c r="E46" s="95">
        <v>4</v>
      </c>
      <c r="F46" s="95">
        <v>5</v>
      </c>
      <c r="G46" s="95">
        <v>6</v>
      </c>
      <c r="H46" s="93">
        <v>7</v>
      </c>
      <c r="I46" s="96">
        <v>8</v>
      </c>
      <c r="J46" s="96">
        <v>9</v>
      </c>
      <c r="K46" s="96">
        <v>10</v>
      </c>
      <c r="L46" s="96">
        <v>11</v>
      </c>
      <c r="M46" s="96">
        <v>12</v>
      </c>
      <c r="N46" s="93">
        <v>13</v>
      </c>
      <c r="O46" s="93">
        <v>14</v>
      </c>
      <c r="P46" s="93">
        <v>15</v>
      </c>
      <c r="Q46" s="135"/>
    </row>
    <row r="47" spans="1:17" ht="30" customHeight="1">
      <c r="A47" s="58"/>
      <c r="B47" s="371" t="s">
        <v>61</v>
      </c>
      <c r="C47" s="384" t="s">
        <v>107</v>
      </c>
      <c r="D47" s="374" t="s">
        <v>188</v>
      </c>
      <c r="E47" s="374" t="s">
        <v>188</v>
      </c>
      <c r="F47" s="374" t="s">
        <v>55</v>
      </c>
      <c r="G47" s="374"/>
      <c r="H47" s="101" t="s">
        <v>12</v>
      </c>
      <c r="I47" s="102" t="s">
        <v>13</v>
      </c>
      <c r="J47" s="91"/>
      <c r="K47" s="90">
        <v>100</v>
      </c>
      <c r="L47" s="90">
        <v>0</v>
      </c>
      <c r="M47" s="90">
        <f>K47</f>
        <v>100</v>
      </c>
      <c r="N47" s="90">
        <f>K47*0.1</f>
        <v>10</v>
      </c>
      <c r="O47" s="90">
        <v>0</v>
      </c>
      <c r="P47" s="90"/>
      <c r="Q47" s="135"/>
    </row>
    <row r="48" spans="1:17" ht="54.75" customHeight="1">
      <c r="A48" s="58"/>
      <c r="B48" s="373"/>
      <c r="C48" s="385"/>
      <c r="D48" s="376"/>
      <c r="E48" s="376"/>
      <c r="F48" s="375"/>
      <c r="G48" s="375"/>
      <c r="H48" s="101" t="s">
        <v>15</v>
      </c>
      <c r="I48" s="102" t="s">
        <v>13</v>
      </c>
      <c r="J48" s="91"/>
      <c r="K48" s="109">
        <v>85</v>
      </c>
      <c r="L48" s="109">
        <v>0</v>
      </c>
      <c r="M48" s="109">
        <f>K48</f>
        <v>85</v>
      </c>
      <c r="N48" s="109">
        <f>K48*0.1</f>
        <v>8.5</v>
      </c>
      <c r="O48" s="90">
        <v>0</v>
      </c>
      <c r="P48" s="90"/>
      <c r="Q48" s="135"/>
    </row>
    <row r="49" spans="1:17" ht="38.25" customHeight="1">
      <c r="A49" s="58"/>
      <c r="B49" s="348"/>
      <c r="C49" s="351"/>
      <c r="D49" s="351"/>
      <c r="E49" s="106"/>
      <c r="F49" s="375"/>
      <c r="G49" s="375"/>
      <c r="H49" s="101" t="s">
        <v>152</v>
      </c>
      <c r="I49" s="102" t="s">
        <v>13</v>
      </c>
      <c r="J49" s="91"/>
      <c r="K49" s="109">
        <v>100</v>
      </c>
      <c r="L49" s="109">
        <v>0</v>
      </c>
      <c r="M49" s="109">
        <f>K49</f>
        <v>100</v>
      </c>
      <c r="N49" s="109">
        <f>K49*0.1</f>
        <v>10</v>
      </c>
      <c r="O49" s="90">
        <v>0</v>
      </c>
      <c r="P49" s="90"/>
      <c r="Q49" s="135"/>
    </row>
    <row r="50" spans="1:17" ht="60">
      <c r="A50" s="58"/>
      <c r="B50" s="349"/>
      <c r="C50" s="352"/>
      <c r="D50" s="352"/>
      <c r="E50" s="106"/>
      <c r="F50" s="375"/>
      <c r="G50" s="375"/>
      <c r="H50" s="101" t="s">
        <v>39</v>
      </c>
      <c r="I50" s="102" t="s">
        <v>13</v>
      </c>
      <c r="J50" s="91"/>
      <c r="K50" s="90">
        <v>100</v>
      </c>
      <c r="L50" s="90">
        <v>0</v>
      </c>
      <c r="M50" s="90">
        <f>K50</f>
        <v>100</v>
      </c>
      <c r="N50" s="109">
        <f>K50*0.1</f>
        <v>10</v>
      </c>
      <c r="O50" s="90">
        <v>0</v>
      </c>
      <c r="P50" s="90"/>
      <c r="Q50" s="135"/>
    </row>
    <row r="51" spans="1:17" ht="96">
      <c r="A51" s="58"/>
      <c r="B51" s="350"/>
      <c r="C51" s="346"/>
      <c r="D51" s="346"/>
      <c r="E51" s="140"/>
      <c r="F51" s="376"/>
      <c r="G51" s="376"/>
      <c r="H51" s="115" t="s">
        <v>17</v>
      </c>
      <c r="I51" s="116" t="s">
        <v>18</v>
      </c>
      <c r="J51" s="117"/>
      <c r="K51" s="103">
        <v>0</v>
      </c>
      <c r="L51" s="103">
        <v>0</v>
      </c>
      <c r="M51" s="90">
        <f>K51</f>
        <v>0</v>
      </c>
      <c r="N51" s="109">
        <f>K51*0.1</f>
        <v>0</v>
      </c>
      <c r="O51" s="90">
        <f>K51-M51-N51</f>
        <v>0</v>
      </c>
      <c r="P51" s="90"/>
      <c r="Q51" s="143"/>
    </row>
    <row r="52" spans="1:17" ht="15.75" customHeight="1">
      <c r="A52" s="58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spans="1:17" ht="15.75" customHeight="1">
      <c r="A53" s="58"/>
      <c r="B53" s="261" t="s">
        <v>19</v>
      </c>
      <c r="C53" s="262"/>
      <c r="D53" s="262"/>
      <c r="E53" s="262"/>
      <c r="F53" s="262"/>
      <c r="G53" s="262"/>
      <c r="H53" s="262"/>
      <c r="I53" s="118"/>
      <c r="J53" s="118"/>
      <c r="K53" s="118"/>
      <c r="L53" s="118"/>
      <c r="M53" s="118"/>
      <c r="N53" s="118"/>
      <c r="O53" s="118"/>
      <c r="P53" s="118"/>
      <c r="Q53" s="58"/>
    </row>
    <row r="54" spans="1:17" ht="70.5" customHeight="1">
      <c r="A54" s="58"/>
      <c r="B54" s="322" t="s">
        <v>81</v>
      </c>
      <c r="C54" s="325" t="s">
        <v>8</v>
      </c>
      <c r="D54" s="326"/>
      <c r="E54" s="329"/>
      <c r="F54" s="330" t="s">
        <v>74</v>
      </c>
      <c r="G54" s="331"/>
      <c r="H54" s="325" t="s">
        <v>20</v>
      </c>
      <c r="I54" s="326"/>
      <c r="J54" s="326"/>
      <c r="K54" s="326"/>
      <c r="L54" s="326"/>
      <c r="M54" s="326"/>
      <c r="N54" s="326"/>
      <c r="O54" s="326"/>
      <c r="P54" s="329"/>
      <c r="Q54" s="322" t="s">
        <v>76</v>
      </c>
    </row>
    <row r="55" spans="1:17" ht="50.25" customHeight="1">
      <c r="A55" s="58"/>
      <c r="B55" s="323"/>
      <c r="C55" s="332" t="s">
        <v>155</v>
      </c>
      <c r="D55" s="332" t="s">
        <v>174</v>
      </c>
      <c r="E55" s="332" t="s">
        <v>164</v>
      </c>
      <c r="F55" s="332" t="s">
        <v>165</v>
      </c>
      <c r="G55" s="332" t="s">
        <v>10</v>
      </c>
      <c r="H55" s="322" t="s">
        <v>82</v>
      </c>
      <c r="I55" s="325" t="s">
        <v>91</v>
      </c>
      <c r="J55" s="329"/>
      <c r="K55" s="325" t="s">
        <v>75</v>
      </c>
      <c r="L55" s="326"/>
      <c r="M55" s="329"/>
      <c r="N55" s="322" t="s">
        <v>88</v>
      </c>
      <c r="O55" s="336" t="s">
        <v>98</v>
      </c>
      <c r="P55" s="334" t="s">
        <v>90</v>
      </c>
      <c r="Q55" s="323"/>
    </row>
    <row r="56" spans="1:17" ht="101.25" customHeight="1">
      <c r="A56" s="58"/>
      <c r="B56" s="324"/>
      <c r="C56" s="342"/>
      <c r="D56" s="342"/>
      <c r="E56" s="342"/>
      <c r="F56" s="342"/>
      <c r="G56" s="342"/>
      <c r="H56" s="324"/>
      <c r="I56" s="91" t="s">
        <v>84</v>
      </c>
      <c r="J56" s="91" t="s">
        <v>97</v>
      </c>
      <c r="K56" s="92" t="s">
        <v>85</v>
      </c>
      <c r="L56" s="92" t="s">
        <v>86</v>
      </c>
      <c r="M56" s="92" t="s">
        <v>87</v>
      </c>
      <c r="N56" s="324"/>
      <c r="O56" s="344"/>
      <c r="P56" s="359"/>
      <c r="Q56" s="324"/>
    </row>
    <row r="57" spans="1:17" ht="15.75">
      <c r="A57" s="58"/>
      <c r="B57" s="90">
        <v>1</v>
      </c>
      <c r="C57" s="136">
        <v>2</v>
      </c>
      <c r="D57" s="136">
        <v>3</v>
      </c>
      <c r="E57" s="137">
        <v>4</v>
      </c>
      <c r="F57" s="137">
        <v>5</v>
      </c>
      <c r="G57" s="137">
        <v>6</v>
      </c>
      <c r="H57" s="90">
        <v>7</v>
      </c>
      <c r="I57" s="119">
        <v>8</v>
      </c>
      <c r="J57" s="119">
        <v>9</v>
      </c>
      <c r="K57" s="119">
        <v>10</v>
      </c>
      <c r="L57" s="119">
        <v>11</v>
      </c>
      <c r="M57" s="119">
        <v>12</v>
      </c>
      <c r="N57" s="90">
        <v>13</v>
      </c>
      <c r="O57" s="90">
        <v>14</v>
      </c>
      <c r="P57" s="90">
        <v>15</v>
      </c>
      <c r="Q57" s="90">
        <v>16</v>
      </c>
    </row>
    <row r="58" spans="1:17" ht="88.5" customHeight="1">
      <c r="A58" s="58"/>
      <c r="B58" s="129" t="s">
        <v>61</v>
      </c>
      <c r="C58" s="144" t="s">
        <v>107</v>
      </c>
      <c r="D58" s="114" t="s">
        <v>188</v>
      </c>
      <c r="E58" s="114" t="s">
        <v>188</v>
      </c>
      <c r="F58" s="180" t="s">
        <v>55</v>
      </c>
      <c r="G58" s="125"/>
      <c r="H58" s="145" t="s">
        <v>21</v>
      </c>
      <c r="I58" s="127" t="s">
        <v>190</v>
      </c>
      <c r="J58" s="91">
        <v>792</v>
      </c>
      <c r="K58" s="128">
        <v>70</v>
      </c>
      <c r="L58" s="119">
        <v>0</v>
      </c>
      <c r="M58" s="128">
        <v>64</v>
      </c>
      <c r="N58" s="146">
        <f>K58*0.1</f>
        <v>7</v>
      </c>
      <c r="O58" s="119">
        <v>0</v>
      </c>
      <c r="P58" s="119"/>
      <c r="Q58" s="119"/>
    </row>
    <row r="59" spans="1:17" ht="15.75">
      <c r="A59" s="58"/>
      <c r="B59" s="148"/>
      <c r="C59" s="149"/>
      <c r="D59" s="149"/>
      <c r="E59" s="150"/>
      <c r="F59" s="150"/>
      <c r="G59" s="150"/>
      <c r="H59" s="151"/>
      <c r="I59" s="152"/>
      <c r="J59" s="88"/>
      <c r="K59" s="154"/>
      <c r="L59" s="154"/>
      <c r="M59" s="154"/>
      <c r="N59" s="154"/>
      <c r="O59" s="154"/>
      <c r="P59" s="154"/>
      <c r="Q59" s="89"/>
    </row>
    <row r="60" spans="1:17" ht="15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ht="15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181"/>
      <c r="O61" s="58"/>
      <c r="P61" s="58"/>
      <c r="Q61" s="58"/>
    </row>
    <row r="62" spans="1:17" ht="15.75">
      <c r="A62" s="58"/>
      <c r="B62" s="327" t="s">
        <v>101</v>
      </c>
      <c r="C62" s="327"/>
      <c r="D62" s="386" t="s">
        <v>147</v>
      </c>
      <c r="E62" s="386"/>
      <c r="F62" s="386"/>
      <c r="G62" s="386"/>
      <c r="H62" s="386"/>
      <c r="I62" s="386"/>
      <c r="J62" s="386"/>
      <c r="K62" s="58"/>
      <c r="L62" s="58" t="s">
        <v>125</v>
      </c>
      <c r="M62" s="58"/>
      <c r="N62" s="386" t="s">
        <v>148</v>
      </c>
      <c r="O62" s="386"/>
      <c r="P62" s="58"/>
      <c r="Q62" s="58"/>
    </row>
    <row r="63" spans="1:17" ht="15.75">
      <c r="A63" s="58"/>
      <c r="B63" s="172" t="str">
        <f>D4</f>
        <v>" 30 "  ДЕКАБРЯ   2021г</v>
      </c>
      <c r="C63" s="171"/>
      <c r="D63" s="171"/>
      <c r="E63" s="173" t="s">
        <v>102</v>
      </c>
      <c r="F63" s="173"/>
      <c r="G63" s="173"/>
      <c r="H63" s="328"/>
      <c r="I63" s="328"/>
      <c r="J63" s="171"/>
      <c r="K63" s="58"/>
      <c r="L63" s="173" t="s">
        <v>24</v>
      </c>
      <c r="M63" s="58"/>
      <c r="N63" s="328" t="s">
        <v>104</v>
      </c>
      <c r="O63" s="328"/>
      <c r="P63" s="58"/>
      <c r="Q63" s="58"/>
    </row>
    <row r="64" spans="1:17" ht="15.75">
      <c r="A64" s="58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58"/>
    </row>
    <row r="65" spans="2:16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3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6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4"/>
      <c r="O68" s="4"/>
      <c r="P68" s="4"/>
    </row>
    <row r="69" spans="2:13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6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7"/>
      <c r="O70" s="17"/>
      <c r="P70" s="17"/>
    </row>
    <row r="71" spans="2:16" ht="83.2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8"/>
      <c r="O71" s="18"/>
      <c r="P71" s="18"/>
    </row>
    <row r="72" spans="2:16" ht="61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8"/>
      <c r="O72" s="18"/>
      <c r="P72" s="18"/>
    </row>
    <row r="73" spans="2:16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"/>
      <c r="O73" s="11"/>
      <c r="P73" s="11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3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7"/>
      <c r="O85" s="17"/>
      <c r="P85" s="17"/>
    </row>
    <row r="86" spans="2:16" ht="29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7"/>
      <c r="O86" s="17"/>
      <c r="P86" s="17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7"/>
      <c r="O87" s="17"/>
      <c r="P87" s="1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</sheetData>
  <sheetProtection/>
  <mergeCells count="98">
    <mergeCell ref="O14:O15"/>
    <mergeCell ref="Q54:Q56"/>
    <mergeCell ref="C55:C56"/>
    <mergeCell ref="D55:D56"/>
    <mergeCell ref="E55:E56"/>
    <mergeCell ref="F55:F56"/>
    <mergeCell ref="N55:N56"/>
    <mergeCell ref="O55:O56"/>
    <mergeCell ref="P55:P56"/>
    <mergeCell ref="G55:G56"/>
    <mergeCell ref="H55:H56"/>
    <mergeCell ref="B62:C62"/>
    <mergeCell ref="D62:J62"/>
    <mergeCell ref="N62:O62"/>
    <mergeCell ref="H63:I63"/>
    <mergeCell ref="N63:O63"/>
    <mergeCell ref="B54:B56"/>
    <mergeCell ref="C54:E54"/>
    <mergeCell ref="F54:G54"/>
    <mergeCell ref="H54:P54"/>
    <mergeCell ref="I55:J55"/>
    <mergeCell ref="K55:M55"/>
    <mergeCell ref="F47:F51"/>
    <mergeCell ref="E47:E48"/>
    <mergeCell ref="Q44:Q45"/>
    <mergeCell ref="B47:B48"/>
    <mergeCell ref="C47:C48"/>
    <mergeCell ref="D47:D48"/>
    <mergeCell ref="G47:G48"/>
    <mergeCell ref="B49:B51"/>
    <mergeCell ref="C49:C51"/>
    <mergeCell ref="D49:D51"/>
    <mergeCell ref="H44:H45"/>
    <mergeCell ref="I44:J44"/>
    <mergeCell ref="K44:M44"/>
    <mergeCell ref="N44:N45"/>
    <mergeCell ref="F44:F45"/>
    <mergeCell ref="G44:G45"/>
    <mergeCell ref="G49:G51"/>
    <mergeCell ref="O44:O45"/>
    <mergeCell ref="P44:P45"/>
    <mergeCell ref="B41:Q41"/>
    <mergeCell ref="B43:B45"/>
    <mergeCell ref="C43:E43"/>
    <mergeCell ref="F43:G43"/>
    <mergeCell ref="H43:P43"/>
    <mergeCell ref="C44:C45"/>
    <mergeCell ref="D44:D45"/>
    <mergeCell ref="E44:E45"/>
    <mergeCell ref="D36:F36"/>
    <mergeCell ref="L38:N39"/>
    <mergeCell ref="O38:O39"/>
    <mergeCell ref="P38:P39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P20:P21"/>
    <mergeCell ref="Q20:Q21"/>
    <mergeCell ref="F23:F27"/>
    <mergeCell ref="C24:C27"/>
    <mergeCell ref="D24:D27"/>
    <mergeCell ref="O20:O21"/>
    <mergeCell ref="B24:B27"/>
    <mergeCell ref="G20:G21"/>
    <mergeCell ref="H20:H21"/>
    <mergeCell ref="I20:J20"/>
    <mergeCell ref="K20:M20"/>
    <mergeCell ref="N20:N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7" r:id="rId1"/>
  <rowBreaks count="1" manualBreakCount="1">
    <brk id="3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view="pageBreakPreview" zoomScale="80" zoomScaleSheetLayoutView="80" zoomScalePageLayoutView="0" workbookViewId="0" topLeftCell="A13">
      <selection activeCell="M58" sqref="M58"/>
    </sheetView>
  </sheetViews>
  <sheetFormatPr defaultColWidth="8.8515625" defaultRowHeight="12.75"/>
  <cols>
    <col min="1" max="1" width="8.8515625" style="1" customWidth="1"/>
    <col min="2" max="2" width="22.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'свод школы'!C2:H2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34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'свод школы'!D3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'свод школы'!D4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'свод школы'!O5</f>
        <v>44560</v>
      </c>
      <c r="P5" s="78"/>
      <c r="Q5" s="58"/>
    </row>
    <row r="6" spans="1:17" ht="36.75" customHeight="1">
      <c r="A6" s="58"/>
      <c r="B6" s="363" t="s">
        <v>78</v>
      </c>
      <c r="C6" s="363"/>
      <c r="D6" s="363"/>
      <c r="E6" s="363"/>
      <c r="F6" s="80"/>
      <c r="G6" s="369" t="s">
        <v>123</v>
      </c>
      <c r="H6" s="369"/>
      <c r="I6" s="369"/>
      <c r="J6" s="369"/>
      <c r="K6" s="369"/>
      <c r="L6" s="58"/>
      <c r="M6" s="58"/>
      <c r="N6" s="75" t="s">
        <v>71</v>
      </c>
      <c r="O6" s="71"/>
      <c r="P6" s="72"/>
      <c r="Q6" s="58"/>
    </row>
    <row r="7" spans="1:17" ht="31.5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68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69" t="s">
        <v>26</v>
      </c>
      <c r="C15" s="270"/>
      <c r="D15" s="270"/>
      <c r="E15" s="270"/>
      <c r="F15" s="270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81" t="s">
        <v>27</v>
      </c>
      <c r="F16" s="81"/>
      <c r="G16" s="81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58" t="s">
        <v>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153</v>
      </c>
      <c r="D20" s="389" t="s">
        <v>154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90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29.25" customHeight="1">
      <c r="A23" s="58"/>
      <c r="B23" s="371" t="s">
        <v>63</v>
      </c>
      <c r="C23" s="391" t="s">
        <v>107</v>
      </c>
      <c r="D23" s="374" t="s">
        <v>171</v>
      </c>
      <c r="E23" s="356"/>
      <c r="F23" s="356" t="s">
        <v>56</v>
      </c>
      <c r="G23" s="100"/>
      <c r="H23" s="101" t="s">
        <v>12</v>
      </c>
      <c r="I23" s="102" t="s">
        <v>13</v>
      </c>
      <c r="J23" s="91"/>
      <c r="K23" s="90">
        <v>100</v>
      </c>
      <c r="L23" s="90">
        <v>0</v>
      </c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72"/>
      <c r="C24" s="392"/>
      <c r="D24" s="375"/>
      <c r="E24" s="345"/>
      <c r="F24" s="345"/>
      <c r="G24" s="107"/>
      <c r="H24" s="101" t="s">
        <v>15</v>
      </c>
      <c r="I24" s="102" t="s">
        <v>13</v>
      </c>
      <c r="J24" s="91"/>
      <c r="K24" s="109">
        <v>100</v>
      </c>
      <c r="L24" s="109">
        <v>0</v>
      </c>
      <c r="M24" s="109">
        <f>K24</f>
        <v>100</v>
      </c>
      <c r="N24" s="109">
        <f>K24*0.1</f>
        <v>10</v>
      </c>
      <c r="O24" s="90">
        <v>0</v>
      </c>
      <c r="P24" s="90"/>
      <c r="Q24" s="89"/>
    </row>
    <row r="25" spans="1:17" ht="30" customHeight="1">
      <c r="A25" s="58"/>
      <c r="B25" s="372"/>
      <c r="C25" s="392"/>
      <c r="D25" s="375"/>
      <c r="E25" s="345"/>
      <c r="F25" s="345"/>
      <c r="G25" s="107"/>
      <c r="H25" s="101" t="s">
        <v>16</v>
      </c>
      <c r="I25" s="102" t="s">
        <v>13</v>
      </c>
      <c r="J25" s="91"/>
      <c r="K25" s="90">
        <v>0</v>
      </c>
      <c r="L25" s="90">
        <v>0</v>
      </c>
      <c r="M25" s="90">
        <v>0</v>
      </c>
      <c r="N25" s="109">
        <f>K25*0.1</f>
        <v>0</v>
      </c>
      <c r="O25" s="90">
        <v>0</v>
      </c>
      <c r="P25" s="90"/>
      <c r="Q25" s="89"/>
    </row>
    <row r="26" spans="1:17" ht="60.75" customHeight="1">
      <c r="A26" s="58"/>
      <c r="B26" s="372"/>
      <c r="C26" s="392"/>
      <c r="D26" s="375"/>
      <c r="E26" s="345"/>
      <c r="F26" s="345"/>
      <c r="G26" s="107"/>
      <c r="H26" s="101" t="s">
        <v>39</v>
      </c>
      <c r="I26" s="102" t="s">
        <v>13</v>
      </c>
      <c r="J26" s="91"/>
      <c r="K26" s="109">
        <v>100</v>
      </c>
      <c r="L26" s="109">
        <v>0</v>
      </c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9.5" customHeight="1">
      <c r="A27" s="58"/>
      <c r="B27" s="373"/>
      <c r="C27" s="393"/>
      <c r="D27" s="376"/>
      <c r="E27" s="347"/>
      <c r="F27" s="347"/>
      <c r="G27" s="114"/>
      <c r="H27" s="115" t="s">
        <v>17</v>
      </c>
      <c r="I27" s="116" t="s">
        <v>18</v>
      </c>
      <c r="J27" s="117"/>
      <c r="K27" s="103">
        <v>0</v>
      </c>
      <c r="L27" s="103">
        <v>0</v>
      </c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71" t="s">
        <v>19</v>
      </c>
      <c r="C29" s="272"/>
      <c r="D29" s="272"/>
      <c r="E29" s="272"/>
      <c r="F29" s="272"/>
      <c r="G29" s="272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72.7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153</v>
      </c>
      <c r="D31" s="389" t="s">
        <v>154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04.25" customHeight="1">
      <c r="A32" s="58"/>
      <c r="B32" s="324"/>
      <c r="C32" s="342"/>
      <c r="D32" s="390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72" customHeight="1">
      <c r="A34" s="58"/>
      <c r="B34" s="121" t="s">
        <v>63</v>
      </c>
      <c r="C34" s="179" t="s">
        <v>11</v>
      </c>
      <c r="D34" s="182" t="s">
        <v>171</v>
      </c>
      <c r="E34" s="125"/>
      <c r="F34" s="125" t="s">
        <v>66</v>
      </c>
      <c r="G34" s="125"/>
      <c r="H34" s="145" t="s">
        <v>21</v>
      </c>
      <c r="I34" s="127" t="s">
        <v>22</v>
      </c>
      <c r="J34" s="91">
        <v>792</v>
      </c>
      <c r="K34" s="128">
        <v>29</v>
      </c>
      <c r="L34" s="119">
        <v>0</v>
      </c>
      <c r="M34" s="128">
        <v>26</v>
      </c>
      <c r="N34" s="109">
        <f>K34*0.1</f>
        <v>2.9000000000000004</v>
      </c>
      <c r="O34" s="90">
        <v>0</v>
      </c>
      <c r="P34" s="90"/>
      <c r="Q34" s="90"/>
    </row>
    <row r="35" spans="1:17" ht="15.75">
      <c r="A35" s="72"/>
      <c r="B35" s="132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15.75">
      <c r="A36" s="72"/>
      <c r="B36" s="133"/>
      <c r="C36" s="58"/>
      <c r="D36" s="361"/>
      <c r="E36" s="361"/>
      <c r="F36" s="361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8.75">
      <c r="A37" s="72"/>
      <c r="B37" s="133"/>
      <c r="C37" s="73" t="s">
        <v>5</v>
      </c>
      <c r="D37" s="268">
        <v>2</v>
      </c>
      <c r="E37" s="58"/>
      <c r="F37" s="58"/>
      <c r="G37" s="58"/>
      <c r="H37" s="58"/>
      <c r="I37" s="58"/>
      <c r="J37" s="58"/>
      <c r="K37" s="58"/>
      <c r="L37" s="58"/>
      <c r="M37" s="72"/>
      <c r="N37" s="72"/>
      <c r="O37" s="58"/>
      <c r="P37" s="58"/>
      <c r="Q37" s="72"/>
    </row>
    <row r="38" spans="1:17" ht="28.5" customHeight="1">
      <c r="A38" s="58"/>
      <c r="B38" s="85" t="s">
        <v>92</v>
      </c>
      <c r="C38" s="58"/>
      <c r="D38" s="58"/>
      <c r="E38" s="58"/>
      <c r="F38" s="58"/>
      <c r="G38" s="58"/>
      <c r="H38" s="58"/>
      <c r="I38" s="58"/>
      <c r="J38" s="58"/>
      <c r="K38" s="58"/>
      <c r="L38" s="340" t="s">
        <v>72</v>
      </c>
      <c r="M38" s="340"/>
      <c r="N38" s="341"/>
      <c r="O38" s="387" t="s">
        <v>216</v>
      </c>
      <c r="P38" s="366"/>
      <c r="Q38" s="86"/>
    </row>
    <row r="39" spans="1:17" ht="15.75" customHeight="1">
      <c r="A39" s="58"/>
      <c r="B39" s="273" t="s">
        <v>34</v>
      </c>
      <c r="C39" s="274"/>
      <c r="D39" s="274"/>
      <c r="E39" s="274"/>
      <c r="F39" s="274"/>
      <c r="G39" s="266"/>
      <c r="H39" s="266"/>
      <c r="I39" s="58"/>
      <c r="J39" s="58"/>
      <c r="K39" s="58"/>
      <c r="L39" s="340"/>
      <c r="M39" s="340"/>
      <c r="N39" s="341"/>
      <c r="O39" s="388"/>
      <c r="P39" s="366"/>
      <c r="Q39" s="134"/>
    </row>
    <row r="40" spans="1:17" ht="15.75">
      <c r="A40" s="58"/>
      <c r="B40" s="81" t="s">
        <v>93</v>
      </c>
      <c r="C40" s="58"/>
      <c r="D40" s="58"/>
      <c r="E40" s="81" t="s">
        <v>27</v>
      </c>
      <c r="F40" s="81"/>
      <c r="G40" s="81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20.25" customHeight="1">
      <c r="A41" s="58"/>
      <c r="B41" s="357" t="s">
        <v>80</v>
      </c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</row>
    <row r="42" spans="1:17" ht="24" customHeight="1">
      <c r="A42" s="58"/>
      <c r="B42" s="58" t="s">
        <v>94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72"/>
    </row>
    <row r="43" spans="1:17" ht="67.5" customHeight="1">
      <c r="A43" s="58"/>
      <c r="B43" s="322" t="s">
        <v>81</v>
      </c>
      <c r="C43" s="325" t="s">
        <v>8</v>
      </c>
      <c r="D43" s="326"/>
      <c r="E43" s="329"/>
      <c r="F43" s="330" t="s">
        <v>74</v>
      </c>
      <c r="G43" s="331"/>
      <c r="H43" s="325" t="s">
        <v>9</v>
      </c>
      <c r="I43" s="326"/>
      <c r="J43" s="326"/>
      <c r="K43" s="326"/>
      <c r="L43" s="326"/>
      <c r="M43" s="326"/>
      <c r="N43" s="326"/>
      <c r="O43" s="326"/>
      <c r="P43" s="329"/>
      <c r="Q43" s="88"/>
    </row>
    <row r="44" spans="1:17" ht="33.75" customHeight="1">
      <c r="A44" s="58"/>
      <c r="B44" s="323"/>
      <c r="C44" s="332" t="s">
        <v>153</v>
      </c>
      <c r="D44" s="332" t="s">
        <v>178</v>
      </c>
      <c r="E44" s="389" t="s">
        <v>154</v>
      </c>
      <c r="F44" s="332" t="s">
        <v>165</v>
      </c>
      <c r="G44" s="332" t="s">
        <v>10</v>
      </c>
      <c r="H44" s="322" t="s">
        <v>82</v>
      </c>
      <c r="I44" s="325" t="s">
        <v>91</v>
      </c>
      <c r="J44" s="329"/>
      <c r="K44" s="325" t="s">
        <v>75</v>
      </c>
      <c r="L44" s="326"/>
      <c r="M44" s="329"/>
      <c r="N44" s="322" t="s">
        <v>88</v>
      </c>
      <c r="O44" s="336" t="s">
        <v>96</v>
      </c>
      <c r="P44" s="322" t="s">
        <v>90</v>
      </c>
      <c r="Q44" s="358"/>
    </row>
    <row r="45" spans="1:17" ht="94.5">
      <c r="A45" s="58"/>
      <c r="B45" s="324"/>
      <c r="C45" s="342"/>
      <c r="D45" s="342"/>
      <c r="E45" s="390"/>
      <c r="F45" s="342"/>
      <c r="G45" s="342"/>
      <c r="H45" s="324"/>
      <c r="I45" s="91" t="s">
        <v>84</v>
      </c>
      <c r="J45" s="91" t="s">
        <v>73</v>
      </c>
      <c r="K45" s="92" t="s">
        <v>85</v>
      </c>
      <c r="L45" s="92" t="s">
        <v>86</v>
      </c>
      <c r="M45" s="92" t="s">
        <v>87</v>
      </c>
      <c r="N45" s="324"/>
      <c r="O45" s="344"/>
      <c r="P45" s="324"/>
      <c r="Q45" s="358"/>
    </row>
    <row r="46" spans="1:17" ht="15.75">
      <c r="A46" s="58"/>
      <c r="B46" s="93">
        <v>1</v>
      </c>
      <c r="C46" s="94">
        <v>2</v>
      </c>
      <c r="D46" s="94">
        <v>3</v>
      </c>
      <c r="E46" s="95">
        <v>4</v>
      </c>
      <c r="F46" s="95">
        <v>5</v>
      </c>
      <c r="G46" s="95">
        <v>6</v>
      </c>
      <c r="H46" s="93">
        <v>7</v>
      </c>
      <c r="I46" s="96">
        <v>8</v>
      </c>
      <c r="J46" s="96">
        <v>9</v>
      </c>
      <c r="K46" s="96">
        <v>10</v>
      </c>
      <c r="L46" s="96">
        <v>11</v>
      </c>
      <c r="M46" s="96">
        <v>12</v>
      </c>
      <c r="N46" s="93">
        <v>13</v>
      </c>
      <c r="O46" s="93">
        <v>14</v>
      </c>
      <c r="P46" s="93">
        <v>15</v>
      </c>
      <c r="Q46" s="135"/>
    </row>
    <row r="47" spans="1:17" ht="30" customHeight="1">
      <c r="A47" s="58"/>
      <c r="B47" s="371" t="s">
        <v>59</v>
      </c>
      <c r="C47" s="391" t="s">
        <v>107</v>
      </c>
      <c r="D47" s="374" t="s">
        <v>171</v>
      </c>
      <c r="E47" s="356" t="s">
        <v>171</v>
      </c>
      <c r="F47" s="374" t="s">
        <v>66</v>
      </c>
      <c r="G47" s="374"/>
      <c r="H47" s="101" t="s">
        <v>12</v>
      </c>
      <c r="I47" s="102" t="s">
        <v>13</v>
      </c>
      <c r="J47" s="91"/>
      <c r="K47" s="90">
        <v>100</v>
      </c>
      <c r="L47" s="90">
        <v>0</v>
      </c>
      <c r="M47" s="90">
        <f>K47</f>
        <v>100</v>
      </c>
      <c r="N47" s="90">
        <f>K47*0.1</f>
        <v>10</v>
      </c>
      <c r="O47" s="90">
        <v>0</v>
      </c>
      <c r="P47" s="90"/>
      <c r="Q47" s="135"/>
    </row>
    <row r="48" spans="1:17" ht="54.75" customHeight="1">
      <c r="A48" s="58"/>
      <c r="B48" s="372"/>
      <c r="C48" s="392"/>
      <c r="D48" s="375"/>
      <c r="E48" s="345"/>
      <c r="F48" s="375"/>
      <c r="G48" s="375"/>
      <c r="H48" s="101" t="s">
        <v>15</v>
      </c>
      <c r="I48" s="102" t="s">
        <v>13</v>
      </c>
      <c r="J48" s="91"/>
      <c r="K48" s="109">
        <v>25</v>
      </c>
      <c r="L48" s="109">
        <v>0</v>
      </c>
      <c r="M48" s="109">
        <f>K48</f>
        <v>25</v>
      </c>
      <c r="N48" s="109">
        <f>K48*0.1</f>
        <v>2.5</v>
      </c>
      <c r="O48" s="90">
        <v>0</v>
      </c>
      <c r="P48" s="90"/>
      <c r="Q48" s="135"/>
    </row>
    <row r="49" spans="1:17" ht="36">
      <c r="A49" s="58"/>
      <c r="B49" s="372"/>
      <c r="C49" s="392"/>
      <c r="D49" s="375"/>
      <c r="E49" s="345"/>
      <c r="F49" s="375"/>
      <c r="G49" s="375"/>
      <c r="H49" s="101" t="s">
        <v>16</v>
      </c>
      <c r="I49" s="102" t="s">
        <v>13</v>
      </c>
      <c r="J49" s="91"/>
      <c r="K49" s="109">
        <v>75</v>
      </c>
      <c r="L49" s="109">
        <v>0</v>
      </c>
      <c r="M49" s="109">
        <f>K49</f>
        <v>75</v>
      </c>
      <c r="N49" s="109">
        <f>K49*0.1</f>
        <v>7.5</v>
      </c>
      <c r="O49" s="90">
        <v>0</v>
      </c>
      <c r="P49" s="90"/>
      <c r="Q49" s="135"/>
    </row>
    <row r="50" spans="1:17" ht="60">
      <c r="A50" s="58"/>
      <c r="B50" s="372"/>
      <c r="C50" s="392"/>
      <c r="D50" s="375"/>
      <c r="E50" s="345"/>
      <c r="F50" s="375"/>
      <c r="G50" s="375"/>
      <c r="H50" s="101" t="s">
        <v>39</v>
      </c>
      <c r="I50" s="102" t="s">
        <v>13</v>
      </c>
      <c r="J50" s="91"/>
      <c r="K50" s="90">
        <v>100</v>
      </c>
      <c r="L50" s="90">
        <v>0</v>
      </c>
      <c r="M50" s="90">
        <f>K50</f>
        <v>100</v>
      </c>
      <c r="N50" s="109">
        <f>K50*0.1</f>
        <v>10</v>
      </c>
      <c r="O50" s="90">
        <v>0</v>
      </c>
      <c r="P50" s="90"/>
      <c r="Q50" s="135"/>
    </row>
    <row r="51" spans="1:17" ht="96">
      <c r="A51" s="58"/>
      <c r="B51" s="373"/>
      <c r="C51" s="393"/>
      <c r="D51" s="376"/>
      <c r="E51" s="347"/>
      <c r="F51" s="376"/>
      <c r="G51" s="376"/>
      <c r="H51" s="115" t="s">
        <v>17</v>
      </c>
      <c r="I51" s="116" t="s">
        <v>18</v>
      </c>
      <c r="J51" s="117"/>
      <c r="K51" s="103">
        <v>0</v>
      </c>
      <c r="L51" s="103">
        <v>0</v>
      </c>
      <c r="M51" s="90">
        <f>K51</f>
        <v>0</v>
      </c>
      <c r="N51" s="109">
        <f>K51*0.1</f>
        <v>0</v>
      </c>
      <c r="O51" s="90">
        <f>K51-M51-N51</f>
        <v>0</v>
      </c>
      <c r="P51" s="90"/>
      <c r="Q51" s="143"/>
    </row>
    <row r="52" spans="1:17" ht="15.75" customHeight="1">
      <c r="A52" s="58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spans="1:17" ht="15.75" customHeight="1">
      <c r="A53" s="58"/>
      <c r="B53" s="266" t="s">
        <v>19</v>
      </c>
      <c r="C53" s="275"/>
      <c r="D53" s="275"/>
      <c r="E53" s="275"/>
      <c r="F53" s="275"/>
      <c r="G53" s="275"/>
      <c r="H53" s="118"/>
      <c r="I53" s="118"/>
      <c r="J53" s="118"/>
      <c r="K53" s="118"/>
      <c r="L53" s="118"/>
      <c r="M53" s="118"/>
      <c r="N53" s="118"/>
      <c r="O53" s="118"/>
      <c r="P53" s="118"/>
      <c r="Q53" s="58"/>
    </row>
    <row r="54" spans="1:17" ht="70.5" customHeight="1">
      <c r="A54" s="58"/>
      <c r="B54" s="322" t="s">
        <v>81</v>
      </c>
      <c r="C54" s="325" t="s">
        <v>8</v>
      </c>
      <c r="D54" s="326"/>
      <c r="E54" s="329"/>
      <c r="F54" s="330" t="s">
        <v>74</v>
      </c>
      <c r="G54" s="331"/>
      <c r="H54" s="325" t="s">
        <v>20</v>
      </c>
      <c r="I54" s="326"/>
      <c r="J54" s="326"/>
      <c r="K54" s="326"/>
      <c r="L54" s="326"/>
      <c r="M54" s="326"/>
      <c r="N54" s="326"/>
      <c r="O54" s="326"/>
      <c r="P54" s="329"/>
      <c r="Q54" s="322" t="s">
        <v>76</v>
      </c>
    </row>
    <row r="55" spans="1:17" ht="50.25" customHeight="1">
      <c r="A55" s="58"/>
      <c r="B55" s="323"/>
      <c r="C55" s="332" t="s">
        <v>153</v>
      </c>
      <c r="D55" s="332" t="s">
        <v>178</v>
      </c>
      <c r="E55" s="389" t="s">
        <v>154</v>
      </c>
      <c r="F55" s="332" t="s">
        <v>165</v>
      </c>
      <c r="G55" s="332" t="s">
        <v>10</v>
      </c>
      <c r="H55" s="322" t="s">
        <v>82</v>
      </c>
      <c r="I55" s="325" t="s">
        <v>91</v>
      </c>
      <c r="J55" s="329"/>
      <c r="K55" s="325" t="s">
        <v>75</v>
      </c>
      <c r="L55" s="326"/>
      <c r="M55" s="329"/>
      <c r="N55" s="322" t="s">
        <v>88</v>
      </c>
      <c r="O55" s="336" t="s">
        <v>98</v>
      </c>
      <c r="P55" s="334" t="s">
        <v>90</v>
      </c>
      <c r="Q55" s="323"/>
    </row>
    <row r="56" spans="1:17" ht="101.25" customHeight="1">
      <c r="A56" s="58"/>
      <c r="B56" s="324"/>
      <c r="C56" s="342"/>
      <c r="D56" s="342"/>
      <c r="E56" s="390"/>
      <c r="F56" s="342"/>
      <c r="G56" s="342"/>
      <c r="H56" s="324"/>
      <c r="I56" s="91" t="s">
        <v>84</v>
      </c>
      <c r="J56" s="91" t="s">
        <v>97</v>
      </c>
      <c r="K56" s="92" t="s">
        <v>85</v>
      </c>
      <c r="L56" s="92" t="s">
        <v>86</v>
      </c>
      <c r="M56" s="92" t="s">
        <v>87</v>
      </c>
      <c r="N56" s="324"/>
      <c r="O56" s="344"/>
      <c r="P56" s="359"/>
      <c r="Q56" s="324"/>
    </row>
    <row r="57" spans="1:17" ht="15.75">
      <c r="A57" s="58"/>
      <c r="B57" s="90">
        <v>1</v>
      </c>
      <c r="C57" s="136">
        <v>2</v>
      </c>
      <c r="D57" s="136">
        <v>3</v>
      </c>
      <c r="E57" s="137">
        <v>4</v>
      </c>
      <c r="F57" s="137">
        <v>5</v>
      </c>
      <c r="G57" s="137">
        <v>6</v>
      </c>
      <c r="H57" s="90">
        <v>7</v>
      </c>
      <c r="I57" s="119">
        <v>8</v>
      </c>
      <c r="J57" s="119">
        <v>9</v>
      </c>
      <c r="K57" s="119">
        <v>10</v>
      </c>
      <c r="L57" s="119">
        <v>11</v>
      </c>
      <c r="M57" s="119">
        <v>12</v>
      </c>
      <c r="N57" s="90">
        <v>13</v>
      </c>
      <c r="O57" s="90">
        <v>14</v>
      </c>
      <c r="P57" s="90">
        <v>15</v>
      </c>
      <c r="Q57" s="90">
        <v>16</v>
      </c>
    </row>
    <row r="58" spans="1:17" ht="96.75" customHeight="1">
      <c r="A58" s="58"/>
      <c r="B58" s="129" t="s">
        <v>59</v>
      </c>
      <c r="C58" s="144" t="s">
        <v>107</v>
      </c>
      <c r="D58" s="182" t="s">
        <v>171</v>
      </c>
      <c r="E58" s="182" t="s">
        <v>171</v>
      </c>
      <c r="F58" s="180" t="s">
        <v>66</v>
      </c>
      <c r="G58" s="125"/>
      <c r="H58" s="145" t="s">
        <v>21</v>
      </c>
      <c r="I58" s="127" t="s">
        <v>22</v>
      </c>
      <c r="J58" s="91">
        <v>792</v>
      </c>
      <c r="K58" s="128">
        <v>22</v>
      </c>
      <c r="L58" s="119">
        <v>0</v>
      </c>
      <c r="M58" s="128">
        <v>20</v>
      </c>
      <c r="N58" s="146">
        <f>K58*0.1</f>
        <v>2.2</v>
      </c>
      <c r="O58" s="119">
        <v>0</v>
      </c>
      <c r="P58" s="119"/>
      <c r="Q58" s="119"/>
    </row>
    <row r="59" spans="1:17" ht="15.75">
      <c r="A59" s="58"/>
      <c r="B59" s="148"/>
      <c r="C59" s="149"/>
      <c r="D59" s="149"/>
      <c r="E59" s="150"/>
      <c r="F59" s="150"/>
      <c r="G59" s="150"/>
      <c r="H59" s="151"/>
      <c r="I59" s="152"/>
      <c r="J59" s="88"/>
      <c r="K59" s="154"/>
      <c r="L59" s="154"/>
      <c r="M59" s="154"/>
      <c r="N59" s="154"/>
      <c r="O59" s="154"/>
      <c r="P59" s="154"/>
      <c r="Q59" s="89"/>
    </row>
    <row r="60" spans="1:17" ht="15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ht="15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181"/>
      <c r="O61" s="58"/>
      <c r="P61" s="58"/>
      <c r="Q61" s="58"/>
    </row>
    <row r="62" spans="1:17" ht="15.75">
      <c r="A62" s="58"/>
      <c r="B62" s="327" t="s">
        <v>101</v>
      </c>
      <c r="C62" s="327"/>
      <c r="D62" s="386" t="s">
        <v>124</v>
      </c>
      <c r="E62" s="386"/>
      <c r="F62" s="386"/>
      <c r="G62" s="386"/>
      <c r="H62" s="386"/>
      <c r="I62" s="386"/>
      <c r="J62" s="386"/>
      <c r="K62" s="58"/>
      <c r="L62" s="58" t="s">
        <v>125</v>
      </c>
      <c r="M62" s="58"/>
      <c r="N62" s="386" t="s">
        <v>54</v>
      </c>
      <c r="O62" s="386"/>
      <c r="P62" s="58"/>
      <c r="Q62" s="58"/>
    </row>
    <row r="63" spans="1:17" ht="15.75">
      <c r="A63" s="58"/>
      <c r="B63" s="172" t="str">
        <f>D4</f>
        <v>" 30 "  ДЕКАБРЯ   2021г</v>
      </c>
      <c r="C63" s="171"/>
      <c r="D63" s="171"/>
      <c r="E63" s="173" t="s">
        <v>102</v>
      </c>
      <c r="F63" s="173"/>
      <c r="G63" s="173"/>
      <c r="H63" s="328"/>
      <c r="I63" s="328"/>
      <c r="J63" s="171"/>
      <c r="K63" s="58"/>
      <c r="L63" s="173" t="s">
        <v>24</v>
      </c>
      <c r="M63" s="58"/>
      <c r="N63" s="328" t="s">
        <v>104</v>
      </c>
      <c r="O63" s="328"/>
      <c r="P63" s="58"/>
      <c r="Q63" s="58"/>
    </row>
    <row r="64" spans="1:17" ht="15.75">
      <c r="A64" s="58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58"/>
    </row>
    <row r="65" spans="2:16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3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6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4"/>
      <c r="O68" s="4"/>
      <c r="P68" s="4"/>
    </row>
    <row r="69" spans="2:13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6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7"/>
      <c r="O70" s="17"/>
      <c r="P70" s="17"/>
    </row>
    <row r="71" spans="2:16" ht="83.2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8"/>
      <c r="O71" s="18"/>
      <c r="P71" s="18"/>
    </row>
    <row r="72" spans="2:16" ht="61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8"/>
      <c r="O72" s="18"/>
      <c r="P72" s="18"/>
    </row>
    <row r="73" spans="2:16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"/>
      <c r="O73" s="11"/>
      <c r="P73" s="11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3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7"/>
      <c r="O85" s="17"/>
      <c r="P85" s="17"/>
    </row>
    <row r="86" spans="2:16" ht="29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7"/>
      <c r="O86" s="17"/>
      <c r="P86" s="17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7"/>
      <c r="O87" s="17"/>
      <c r="P87" s="1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</sheetData>
  <sheetProtection/>
  <mergeCells count="95">
    <mergeCell ref="D23:D27"/>
    <mergeCell ref="B23:B27"/>
    <mergeCell ref="C23:C27"/>
    <mergeCell ref="B47:B51"/>
    <mergeCell ref="C47:C51"/>
    <mergeCell ref="D47:D51"/>
    <mergeCell ref="B30:B32"/>
    <mergeCell ref="C30:E30"/>
    <mergeCell ref="C2:H2"/>
    <mergeCell ref="B6:E6"/>
    <mergeCell ref="G6:K6"/>
    <mergeCell ref="B7:G7"/>
    <mergeCell ref="H7:J7"/>
    <mergeCell ref="B8:D8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P20:P21"/>
    <mergeCell ref="Q20:Q21"/>
    <mergeCell ref="E23:E27"/>
    <mergeCell ref="F23:F27"/>
    <mergeCell ref="G20:G21"/>
    <mergeCell ref="H20:H21"/>
    <mergeCell ref="I20:J20"/>
    <mergeCell ref="K20:M20"/>
    <mergeCell ref="N20:N21"/>
    <mergeCell ref="O20:O21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D36:F36"/>
    <mergeCell ref="L38:N39"/>
    <mergeCell ref="O38:O39"/>
    <mergeCell ref="P38:P39"/>
    <mergeCell ref="F47:F51"/>
    <mergeCell ref="B41:Q41"/>
    <mergeCell ref="B43:B45"/>
    <mergeCell ref="C43:E43"/>
    <mergeCell ref="F43:G43"/>
    <mergeCell ref="H43:P43"/>
    <mergeCell ref="C44:C45"/>
    <mergeCell ref="D44:D45"/>
    <mergeCell ref="E44:E45"/>
    <mergeCell ref="F44:F45"/>
    <mergeCell ref="G44:G45"/>
    <mergeCell ref="H44:H45"/>
    <mergeCell ref="I44:J44"/>
    <mergeCell ref="K44:M44"/>
    <mergeCell ref="N44:N45"/>
    <mergeCell ref="O44:O45"/>
    <mergeCell ref="P44:P45"/>
    <mergeCell ref="Q44:Q45"/>
    <mergeCell ref="E47:E51"/>
    <mergeCell ref="G47:G48"/>
    <mergeCell ref="G49:G51"/>
    <mergeCell ref="B54:B56"/>
    <mergeCell ref="C54:E54"/>
    <mergeCell ref="F54:G54"/>
    <mergeCell ref="H54:P54"/>
    <mergeCell ref="O55:O56"/>
    <mergeCell ref="P55:P56"/>
    <mergeCell ref="Q54:Q56"/>
    <mergeCell ref="C55:C56"/>
    <mergeCell ref="D55:D56"/>
    <mergeCell ref="E55:E56"/>
    <mergeCell ref="F55:F56"/>
    <mergeCell ref="G55:G56"/>
    <mergeCell ref="H55:H56"/>
    <mergeCell ref="I55:J55"/>
    <mergeCell ref="K55:M55"/>
    <mergeCell ref="N55:N56"/>
    <mergeCell ref="B62:C62"/>
    <mergeCell ref="D62:J62"/>
    <mergeCell ref="N62:O62"/>
    <mergeCell ref="H63:I63"/>
    <mergeCell ref="N63:O6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8" r:id="rId1"/>
  <rowBreaks count="1" manualBreakCount="1">
    <brk id="3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91"/>
  <sheetViews>
    <sheetView view="pageBreakPreview" zoomScale="80" zoomScaleSheetLayoutView="80" zoomScalePageLayoutView="0" workbookViewId="0" topLeftCell="A1">
      <selection activeCell="L58" sqref="L58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'свод школы'!C2:H2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30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'свод школы'!D3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'свод школы'!D4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'свод школы'!O5</f>
        <v>44560</v>
      </c>
      <c r="P5" s="78"/>
      <c r="Q5" s="58"/>
    </row>
    <row r="6" spans="1:17" ht="48.75" customHeight="1">
      <c r="A6" s="58"/>
      <c r="B6" s="363" t="s">
        <v>78</v>
      </c>
      <c r="C6" s="363"/>
      <c r="D6" s="363"/>
      <c r="E6" s="363"/>
      <c r="F6" s="80"/>
      <c r="G6" s="369" t="s">
        <v>112</v>
      </c>
      <c r="H6" s="369"/>
      <c r="I6" s="369"/>
      <c r="J6" s="369"/>
      <c r="K6" s="369"/>
      <c r="L6" s="58"/>
      <c r="M6" s="58"/>
      <c r="N6" s="75" t="s">
        <v>71</v>
      </c>
      <c r="O6" s="71"/>
      <c r="P6" s="72"/>
      <c r="Q6" s="58"/>
    </row>
    <row r="7" spans="1:17" ht="21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4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68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69" t="s">
        <v>26</v>
      </c>
      <c r="C15" s="270"/>
      <c r="D15" s="270"/>
      <c r="E15" s="270"/>
      <c r="F15" s="270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81" t="s">
        <v>27</v>
      </c>
      <c r="F16" s="81"/>
      <c r="G16" s="81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58" t="s">
        <v>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153</v>
      </c>
      <c r="D20" s="389" t="s">
        <v>154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90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30.75" customHeight="1">
      <c r="A23" s="58"/>
      <c r="B23" s="371" t="s">
        <v>63</v>
      </c>
      <c r="C23" s="391" t="s">
        <v>107</v>
      </c>
      <c r="D23" s="322" t="s">
        <v>150</v>
      </c>
      <c r="E23" s="356"/>
      <c r="F23" s="336" t="s">
        <v>56</v>
      </c>
      <c r="G23" s="100"/>
      <c r="H23" s="101" t="s">
        <v>12</v>
      </c>
      <c r="I23" s="102" t="s">
        <v>13</v>
      </c>
      <c r="J23" s="91"/>
      <c r="K23" s="103">
        <v>100</v>
      </c>
      <c r="L23" s="90">
        <v>0</v>
      </c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72"/>
      <c r="C24" s="392"/>
      <c r="D24" s="375"/>
      <c r="E24" s="345"/>
      <c r="F24" s="337"/>
      <c r="G24" s="107"/>
      <c r="H24" s="101" t="s">
        <v>15</v>
      </c>
      <c r="I24" s="102" t="s">
        <v>13</v>
      </c>
      <c r="J24" s="91"/>
      <c r="K24" s="108">
        <v>33</v>
      </c>
      <c r="L24" s="109">
        <v>0</v>
      </c>
      <c r="M24" s="109">
        <f>K24</f>
        <v>33</v>
      </c>
      <c r="N24" s="109">
        <f>K24*0.1</f>
        <v>3.3000000000000003</v>
      </c>
      <c r="O24" s="90">
        <v>0</v>
      </c>
      <c r="P24" s="90"/>
      <c r="Q24" s="89"/>
    </row>
    <row r="25" spans="1:17" ht="30" customHeight="1">
      <c r="A25" s="58"/>
      <c r="B25" s="372"/>
      <c r="C25" s="392"/>
      <c r="D25" s="375"/>
      <c r="E25" s="345"/>
      <c r="F25" s="337"/>
      <c r="G25" s="107"/>
      <c r="H25" s="101" t="s">
        <v>152</v>
      </c>
      <c r="I25" s="102" t="s">
        <v>13</v>
      </c>
      <c r="J25" s="91"/>
      <c r="K25" s="103">
        <v>66</v>
      </c>
      <c r="L25" s="90">
        <v>0</v>
      </c>
      <c r="M25" s="90">
        <f>K25</f>
        <v>66</v>
      </c>
      <c r="N25" s="109">
        <f>K25*0.1</f>
        <v>6.6000000000000005</v>
      </c>
      <c r="O25" s="90">
        <v>0</v>
      </c>
      <c r="P25" s="90"/>
      <c r="Q25" s="89"/>
    </row>
    <row r="26" spans="1:17" ht="60.75" customHeight="1">
      <c r="A26" s="58"/>
      <c r="B26" s="372"/>
      <c r="C26" s="392"/>
      <c r="D26" s="375"/>
      <c r="E26" s="345"/>
      <c r="F26" s="337"/>
      <c r="G26" s="107"/>
      <c r="H26" s="101" t="s">
        <v>39</v>
      </c>
      <c r="I26" s="102" t="s">
        <v>13</v>
      </c>
      <c r="J26" s="91"/>
      <c r="K26" s="108">
        <v>100</v>
      </c>
      <c r="L26" s="109">
        <v>0</v>
      </c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9.5" customHeight="1">
      <c r="A27" s="58"/>
      <c r="B27" s="373"/>
      <c r="C27" s="393"/>
      <c r="D27" s="376"/>
      <c r="E27" s="347"/>
      <c r="F27" s="344"/>
      <c r="G27" s="114"/>
      <c r="H27" s="115" t="s">
        <v>17</v>
      </c>
      <c r="I27" s="116" t="s">
        <v>18</v>
      </c>
      <c r="J27" s="117"/>
      <c r="K27" s="103">
        <v>0</v>
      </c>
      <c r="L27" s="103">
        <v>0</v>
      </c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71" t="s">
        <v>19</v>
      </c>
      <c r="C29" s="272"/>
      <c r="D29" s="272"/>
      <c r="E29" s="272"/>
      <c r="F29" s="272"/>
      <c r="G29" s="272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80.2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156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04.25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63.75" customHeight="1">
      <c r="A34" s="58"/>
      <c r="B34" s="121" t="s">
        <v>63</v>
      </c>
      <c r="C34" s="179" t="s">
        <v>113</v>
      </c>
      <c r="D34" s="119" t="s">
        <v>150</v>
      </c>
      <c r="E34" s="125"/>
      <c r="F34" s="125" t="s">
        <v>66</v>
      </c>
      <c r="G34" s="125"/>
      <c r="H34" s="126" t="s">
        <v>21</v>
      </c>
      <c r="I34" s="127" t="s">
        <v>22</v>
      </c>
      <c r="J34" s="91">
        <v>792</v>
      </c>
      <c r="K34" s="128">
        <v>26</v>
      </c>
      <c r="L34" s="128">
        <v>0</v>
      </c>
      <c r="M34" s="128">
        <v>27</v>
      </c>
      <c r="N34" s="109">
        <f>K34*0.1</f>
        <v>2.6</v>
      </c>
      <c r="O34" s="90">
        <v>0</v>
      </c>
      <c r="P34" s="90"/>
      <c r="Q34" s="90"/>
    </row>
    <row r="35" spans="1:17" ht="15.75">
      <c r="A35" s="72"/>
      <c r="B35" s="132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15.75">
      <c r="A36" s="72"/>
      <c r="B36" s="133"/>
      <c r="C36" s="58"/>
      <c r="D36" s="361"/>
      <c r="E36" s="361"/>
      <c r="F36" s="361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8.75">
      <c r="A37" s="72"/>
      <c r="B37" s="133"/>
      <c r="C37" s="73" t="s">
        <v>5</v>
      </c>
      <c r="D37" s="268">
        <v>2</v>
      </c>
      <c r="E37" s="58"/>
      <c r="F37" s="58"/>
      <c r="G37" s="58"/>
      <c r="H37" s="58"/>
      <c r="I37" s="58"/>
      <c r="J37" s="58"/>
      <c r="K37" s="58"/>
      <c r="L37" s="58"/>
      <c r="M37" s="72"/>
      <c r="N37" s="72"/>
      <c r="O37" s="58"/>
      <c r="P37" s="58"/>
      <c r="Q37" s="72"/>
    </row>
    <row r="38" spans="1:17" ht="28.5" customHeight="1">
      <c r="A38" s="58"/>
      <c r="B38" s="85" t="s">
        <v>92</v>
      </c>
      <c r="C38" s="58"/>
      <c r="D38" s="58"/>
      <c r="E38" s="58"/>
      <c r="F38" s="58"/>
      <c r="G38" s="58"/>
      <c r="H38" s="58"/>
      <c r="I38" s="58"/>
      <c r="J38" s="58"/>
      <c r="K38" s="58"/>
      <c r="L38" s="340" t="s">
        <v>72</v>
      </c>
      <c r="M38" s="340"/>
      <c r="N38" s="341"/>
      <c r="O38" s="387" t="s">
        <v>216</v>
      </c>
      <c r="P38" s="366"/>
      <c r="Q38" s="86"/>
    </row>
    <row r="39" spans="1:17" ht="15.75" customHeight="1">
      <c r="A39" s="58"/>
      <c r="B39" s="273" t="s">
        <v>34</v>
      </c>
      <c r="C39" s="274"/>
      <c r="D39" s="274"/>
      <c r="E39" s="274"/>
      <c r="F39" s="274"/>
      <c r="G39" s="266"/>
      <c r="H39" s="266"/>
      <c r="I39" s="58"/>
      <c r="J39" s="58"/>
      <c r="K39" s="58"/>
      <c r="L39" s="340"/>
      <c r="M39" s="340"/>
      <c r="N39" s="341"/>
      <c r="O39" s="388"/>
      <c r="P39" s="366"/>
      <c r="Q39" s="134"/>
    </row>
    <row r="40" spans="1:17" ht="15.75">
      <c r="A40" s="58"/>
      <c r="B40" s="81" t="s">
        <v>93</v>
      </c>
      <c r="C40" s="58"/>
      <c r="D40" s="58"/>
      <c r="E40" s="81" t="s">
        <v>27</v>
      </c>
      <c r="F40" s="81"/>
      <c r="G40" s="81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20.25" customHeight="1">
      <c r="A41" s="58"/>
      <c r="B41" s="357" t="s">
        <v>80</v>
      </c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</row>
    <row r="42" spans="1:17" ht="24" customHeight="1">
      <c r="A42" s="58"/>
      <c r="B42" s="58" t="s">
        <v>94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72"/>
    </row>
    <row r="43" spans="1:17" ht="67.5" customHeight="1">
      <c r="A43" s="58"/>
      <c r="B43" s="322" t="s">
        <v>81</v>
      </c>
      <c r="C43" s="325" t="s">
        <v>8</v>
      </c>
      <c r="D43" s="326"/>
      <c r="E43" s="329"/>
      <c r="F43" s="330" t="s">
        <v>74</v>
      </c>
      <c r="G43" s="331"/>
      <c r="H43" s="325" t="s">
        <v>9</v>
      </c>
      <c r="I43" s="326"/>
      <c r="J43" s="326"/>
      <c r="K43" s="326"/>
      <c r="L43" s="326"/>
      <c r="M43" s="326"/>
      <c r="N43" s="326"/>
      <c r="O43" s="326"/>
      <c r="P43" s="329"/>
      <c r="Q43" s="88"/>
    </row>
    <row r="44" spans="1:17" ht="33.75" customHeight="1">
      <c r="A44" s="58"/>
      <c r="B44" s="323"/>
      <c r="C44" s="332" t="s">
        <v>157</v>
      </c>
      <c r="D44" s="332" t="s">
        <v>158</v>
      </c>
      <c r="E44" s="332" t="s">
        <v>159</v>
      </c>
      <c r="F44" s="332" t="s">
        <v>165</v>
      </c>
      <c r="G44" s="332" t="s">
        <v>10</v>
      </c>
      <c r="H44" s="322" t="s">
        <v>82</v>
      </c>
      <c r="I44" s="325" t="s">
        <v>91</v>
      </c>
      <c r="J44" s="329"/>
      <c r="K44" s="325" t="s">
        <v>75</v>
      </c>
      <c r="L44" s="326"/>
      <c r="M44" s="329"/>
      <c r="N44" s="322" t="s">
        <v>88</v>
      </c>
      <c r="O44" s="336" t="s">
        <v>96</v>
      </c>
      <c r="P44" s="322" t="s">
        <v>90</v>
      </c>
      <c r="Q44" s="358"/>
    </row>
    <row r="45" spans="1:17" ht="94.5">
      <c r="A45" s="58"/>
      <c r="B45" s="324"/>
      <c r="C45" s="342"/>
      <c r="D45" s="342"/>
      <c r="E45" s="342"/>
      <c r="F45" s="342"/>
      <c r="G45" s="342"/>
      <c r="H45" s="324"/>
      <c r="I45" s="91" t="s">
        <v>84</v>
      </c>
      <c r="J45" s="91" t="s">
        <v>73</v>
      </c>
      <c r="K45" s="92" t="s">
        <v>85</v>
      </c>
      <c r="L45" s="92" t="s">
        <v>86</v>
      </c>
      <c r="M45" s="92" t="s">
        <v>87</v>
      </c>
      <c r="N45" s="324"/>
      <c r="O45" s="344"/>
      <c r="P45" s="324"/>
      <c r="Q45" s="358"/>
    </row>
    <row r="46" spans="1:17" ht="15.75">
      <c r="A46" s="58"/>
      <c r="B46" s="93">
        <v>1</v>
      </c>
      <c r="C46" s="94">
        <v>2</v>
      </c>
      <c r="D46" s="94">
        <v>3</v>
      </c>
      <c r="E46" s="95">
        <v>4</v>
      </c>
      <c r="F46" s="95">
        <v>5</v>
      </c>
      <c r="G46" s="95">
        <v>6</v>
      </c>
      <c r="H46" s="93">
        <v>7</v>
      </c>
      <c r="I46" s="96">
        <v>8</v>
      </c>
      <c r="J46" s="96">
        <v>9</v>
      </c>
      <c r="K46" s="96">
        <v>10</v>
      </c>
      <c r="L46" s="96">
        <v>11</v>
      </c>
      <c r="M46" s="96">
        <v>12</v>
      </c>
      <c r="N46" s="93">
        <v>13</v>
      </c>
      <c r="O46" s="93">
        <v>14</v>
      </c>
      <c r="P46" s="93">
        <v>15</v>
      </c>
      <c r="Q46" s="135"/>
    </row>
    <row r="47" spans="1:17" ht="30" customHeight="1">
      <c r="A47" s="58"/>
      <c r="B47" s="371" t="s">
        <v>59</v>
      </c>
      <c r="C47" s="384" t="s">
        <v>107</v>
      </c>
      <c r="D47" s="374" t="s">
        <v>29</v>
      </c>
      <c r="E47" s="356"/>
      <c r="F47" s="374" t="s">
        <v>66</v>
      </c>
      <c r="G47" s="374"/>
      <c r="H47" s="101" t="s">
        <v>12</v>
      </c>
      <c r="I47" s="102" t="s">
        <v>13</v>
      </c>
      <c r="J47" s="91"/>
      <c r="K47" s="103">
        <v>100</v>
      </c>
      <c r="L47" s="90">
        <v>0</v>
      </c>
      <c r="M47" s="90">
        <f>K47</f>
        <v>100</v>
      </c>
      <c r="N47" s="103">
        <f>K47*0.1</f>
        <v>10</v>
      </c>
      <c r="O47" s="90">
        <v>0</v>
      </c>
      <c r="P47" s="90"/>
      <c r="Q47" s="135"/>
    </row>
    <row r="48" spans="1:17" ht="54.75" customHeight="1">
      <c r="A48" s="58"/>
      <c r="B48" s="373"/>
      <c r="C48" s="385"/>
      <c r="D48" s="376"/>
      <c r="E48" s="345"/>
      <c r="F48" s="376"/>
      <c r="G48" s="375"/>
      <c r="H48" s="101" t="s">
        <v>15</v>
      </c>
      <c r="I48" s="102" t="s">
        <v>13</v>
      </c>
      <c r="J48" s="91"/>
      <c r="K48" s="108">
        <v>57</v>
      </c>
      <c r="L48" s="109">
        <v>0</v>
      </c>
      <c r="M48" s="109">
        <f>K48</f>
        <v>57</v>
      </c>
      <c r="N48" s="109">
        <f>K48*0.1</f>
        <v>5.7</v>
      </c>
      <c r="O48" s="90">
        <v>0</v>
      </c>
      <c r="P48" s="90"/>
      <c r="Q48" s="135"/>
    </row>
    <row r="49" spans="1:17" ht="39.75" customHeight="1">
      <c r="A49" s="58"/>
      <c r="B49" s="348" t="s">
        <v>60</v>
      </c>
      <c r="C49" s="351" t="s">
        <v>14</v>
      </c>
      <c r="D49" s="351" t="s">
        <v>31</v>
      </c>
      <c r="E49" s="345"/>
      <c r="F49" s="374" t="s">
        <v>66</v>
      </c>
      <c r="G49" s="375"/>
      <c r="H49" s="101" t="s">
        <v>152</v>
      </c>
      <c r="I49" s="102" t="s">
        <v>13</v>
      </c>
      <c r="J49" s="91"/>
      <c r="K49" s="108">
        <v>88</v>
      </c>
      <c r="L49" s="109">
        <v>0</v>
      </c>
      <c r="M49" s="109">
        <f>K49</f>
        <v>88</v>
      </c>
      <c r="N49" s="109">
        <f>K49*0.1</f>
        <v>8.8</v>
      </c>
      <c r="O49" s="90">
        <v>0</v>
      </c>
      <c r="P49" s="90"/>
      <c r="Q49" s="135"/>
    </row>
    <row r="50" spans="1:17" ht="60">
      <c r="A50" s="58"/>
      <c r="B50" s="349"/>
      <c r="C50" s="352"/>
      <c r="D50" s="352"/>
      <c r="E50" s="345"/>
      <c r="F50" s="375"/>
      <c r="G50" s="375"/>
      <c r="H50" s="101" t="s">
        <v>39</v>
      </c>
      <c r="I50" s="102" t="s">
        <v>13</v>
      </c>
      <c r="J50" s="91"/>
      <c r="K50" s="103">
        <v>100</v>
      </c>
      <c r="L50" s="90">
        <v>0</v>
      </c>
      <c r="M50" s="90">
        <f>K50</f>
        <v>100</v>
      </c>
      <c r="N50" s="109">
        <f>K50*0.1</f>
        <v>10</v>
      </c>
      <c r="O50" s="90">
        <v>0</v>
      </c>
      <c r="P50" s="90"/>
      <c r="Q50" s="135"/>
    </row>
    <row r="51" spans="1:17" ht="96">
      <c r="A51" s="58"/>
      <c r="B51" s="350"/>
      <c r="C51" s="346"/>
      <c r="D51" s="346"/>
      <c r="E51" s="347"/>
      <c r="F51" s="376"/>
      <c r="G51" s="376"/>
      <c r="H51" s="115" t="s">
        <v>17</v>
      </c>
      <c r="I51" s="116" t="s">
        <v>18</v>
      </c>
      <c r="J51" s="117"/>
      <c r="K51" s="103">
        <v>0</v>
      </c>
      <c r="L51" s="103">
        <v>0</v>
      </c>
      <c r="M51" s="90">
        <f>K51</f>
        <v>0</v>
      </c>
      <c r="N51" s="109">
        <f>K51*0.1</f>
        <v>0</v>
      </c>
      <c r="O51" s="90">
        <f>K51-M51-N51</f>
        <v>0</v>
      </c>
      <c r="P51" s="90"/>
      <c r="Q51" s="143"/>
    </row>
    <row r="52" spans="1:17" ht="15.75" customHeight="1">
      <c r="A52" s="58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spans="1:17" ht="15.75" customHeight="1">
      <c r="A53" s="58"/>
      <c r="B53" s="266" t="s">
        <v>19</v>
      </c>
      <c r="C53" s="275"/>
      <c r="D53" s="275"/>
      <c r="E53" s="275"/>
      <c r="F53" s="275"/>
      <c r="G53" s="275"/>
      <c r="H53" s="118"/>
      <c r="I53" s="118"/>
      <c r="J53" s="118"/>
      <c r="K53" s="118"/>
      <c r="L53" s="118"/>
      <c r="M53" s="118"/>
      <c r="N53" s="118"/>
      <c r="O53" s="118"/>
      <c r="P53" s="118"/>
      <c r="Q53" s="58"/>
    </row>
    <row r="54" spans="1:17" ht="70.5" customHeight="1">
      <c r="A54" s="58"/>
      <c r="B54" s="322" t="s">
        <v>81</v>
      </c>
      <c r="C54" s="325" t="s">
        <v>8</v>
      </c>
      <c r="D54" s="326"/>
      <c r="E54" s="329"/>
      <c r="F54" s="330" t="s">
        <v>74</v>
      </c>
      <c r="G54" s="331"/>
      <c r="H54" s="325" t="s">
        <v>20</v>
      </c>
      <c r="I54" s="326"/>
      <c r="J54" s="326"/>
      <c r="K54" s="326"/>
      <c r="L54" s="326"/>
      <c r="M54" s="326"/>
      <c r="N54" s="326"/>
      <c r="O54" s="326"/>
      <c r="P54" s="329"/>
      <c r="Q54" s="322" t="s">
        <v>76</v>
      </c>
    </row>
    <row r="55" spans="1:17" ht="50.25" customHeight="1">
      <c r="A55" s="58"/>
      <c r="B55" s="323"/>
      <c r="C55" s="332" t="s">
        <v>160</v>
      </c>
      <c r="D55" s="332" t="s">
        <v>161</v>
      </c>
      <c r="E55" s="332" t="s">
        <v>159</v>
      </c>
      <c r="F55" s="332" t="s">
        <v>165</v>
      </c>
      <c r="G55" s="332" t="s">
        <v>10</v>
      </c>
      <c r="H55" s="322" t="s">
        <v>82</v>
      </c>
      <c r="I55" s="325" t="s">
        <v>91</v>
      </c>
      <c r="J55" s="329"/>
      <c r="K55" s="325" t="s">
        <v>75</v>
      </c>
      <c r="L55" s="326"/>
      <c r="M55" s="329"/>
      <c r="N55" s="322" t="s">
        <v>88</v>
      </c>
      <c r="O55" s="336" t="s">
        <v>98</v>
      </c>
      <c r="P55" s="334" t="s">
        <v>90</v>
      </c>
      <c r="Q55" s="323"/>
    </row>
    <row r="56" spans="1:17" ht="101.25" customHeight="1">
      <c r="A56" s="58"/>
      <c r="B56" s="324"/>
      <c r="C56" s="342"/>
      <c r="D56" s="342"/>
      <c r="E56" s="342"/>
      <c r="F56" s="342"/>
      <c r="G56" s="342"/>
      <c r="H56" s="324"/>
      <c r="I56" s="91" t="s">
        <v>84</v>
      </c>
      <c r="J56" s="91" t="s">
        <v>97</v>
      </c>
      <c r="K56" s="92" t="s">
        <v>85</v>
      </c>
      <c r="L56" s="92" t="s">
        <v>86</v>
      </c>
      <c r="M56" s="92" t="s">
        <v>87</v>
      </c>
      <c r="N56" s="324"/>
      <c r="O56" s="344"/>
      <c r="P56" s="359"/>
      <c r="Q56" s="324"/>
    </row>
    <row r="57" spans="1:17" ht="15.75">
      <c r="A57" s="58"/>
      <c r="B57" s="90">
        <v>1</v>
      </c>
      <c r="C57" s="136">
        <v>2</v>
      </c>
      <c r="D57" s="136">
        <v>3</v>
      </c>
      <c r="E57" s="137">
        <v>4</v>
      </c>
      <c r="F57" s="137">
        <v>5</v>
      </c>
      <c r="G57" s="137">
        <v>6</v>
      </c>
      <c r="H57" s="90">
        <v>7</v>
      </c>
      <c r="I57" s="119">
        <v>8</v>
      </c>
      <c r="J57" s="119">
        <v>9</v>
      </c>
      <c r="K57" s="119">
        <v>10</v>
      </c>
      <c r="L57" s="119">
        <v>11</v>
      </c>
      <c r="M57" s="119">
        <v>12</v>
      </c>
      <c r="N57" s="90">
        <v>13</v>
      </c>
      <c r="O57" s="90">
        <v>14</v>
      </c>
      <c r="P57" s="90">
        <v>15</v>
      </c>
      <c r="Q57" s="90">
        <v>16</v>
      </c>
    </row>
    <row r="58" spans="1:17" ht="60.75" customHeight="1">
      <c r="A58" s="58"/>
      <c r="B58" s="129" t="s">
        <v>59</v>
      </c>
      <c r="C58" s="144" t="s">
        <v>107</v>
      </c>
      <c r="D58" s="119" t="s">
        <v>163</v>
      </c>
      <c r="E58" s="119" t="s">
        <v>163</v>
      </c>
      <c r="F58" s="124" t="s">
        <v>66</v>
      </c>
      <c r="G58" s="100"/>
      <c r="H58" s="145" t="s">
        <v>21</v>
      </c>
      <c r="I58" s="127" t="s">
        <v>22</v>
      </c>
      <c r="J58" s="91"/>
      <c r="K58" s="128">
        <v>23</v>
      </c>
      <c r="L58" s="119">
        <v>0</v>
      </c>
      <c r="M58" s="128">
        <v>24</v>
      </c>
      <c r="N58" s="146">
        <f>K58*0.1</f>
        <v>2.3000000000000003</v>
      </c>
      <c r="O58" s="119">
        <v>0</v>
      </c>
      <c r="P58" s="119"/>
      <c r="Q58" s="119"/>
    </row>
    <row r="59" spans="1:17" ht="60">
      <c r="A59" s="58"/>
      <c r="B59" s="178" t="s">
        <v>60</v>
      </c>
      <c r="C59" s="101" t="s">
        <v>162</v>
      </c>
      <c r="D59" s="101" t="s">
        <v>31</v>
      </c>
      <c r="E59" s="119" t="s">
        <v>163</v>
      </c>
      <c r="F59" s="124" t="s">
        <v>66</v>
      </c>
      <c r="G59" s="114"/>
      <c r="H59" s="126" t="s">
        <v>21</v>
      </c>
      <c r="I59" s="127" t="s">
        <v>22</v>
      </c>
      <c r="J59" s="91"/>
      <c r="K59" s="103">
        <v>1</v>
      </c>
      <c r="L59" s="90">
        <v>0</v>
      </c>
      <c r="M59" s="103">
        <v>1</v>
      </c>
      <c r="N59" s="146">
        <f>K59*0.1</f>
        <v>0.1</v>
      </c>
      <c r="O59" s="90">
        <v>0</v>
      </c>
      <c r="P59" s="90"/>
      <c r="Q59" s="90"/>
    </row>
    <row r="60" spans="1:17" ht="15.75">
      <c r="A60" s="58"/>
      <c r="B60" s="148"/>
      <c r="C60" s="149"/>
      <c r="D60" s="149"/>
      <c r="E60" s="150"/>
      <c r="F60" s="150"/>
      <c r="G60" s="150"/>
      <c r="H60" s="151"/>
      <c r="I60" s="152"/>
      <c r="J60" s="88"/>
      <c r="K60" s="154"/>
      <c r="L60" s="154"/>
      <c r="M60" s="154"/>
      <c r="N60" s="154"/>
      <c r="O60" s="154"/>
      <c r="P60" s="154"/>
      <c r="Q60" s="89"/>
    </row>
    <row r="61" spans="1:17" ht="15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ht="15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181"/>
      <c r="O62" s="58"/>
      <c r="P62" s="58"/>
      <c r="Q62" s="58"/>
    </row>
    <row r="63" spans="1:17" ht="15.75">
      <c r="A63" s="58"/>
      <c r="B63" s="327" t="s">
        <v>101</v>
      </c>
      <c r="C63" s="327"/>
      <c r="D63" s="386" t="s">
        <v>114</v>
      </c>
      <c r="E63" s="386"/>
      <c r="F63" s="386"/>
      <c r="G63" s="386"/>
      <c r="H63" s="386"/>
      <c r="I63" s="386"/>
      <c r="J63" s="386"/>
      <c r="K63" s="58"/>
      <c r="L63" s="58"/>
      <c r="M63" s="58"/>
      <c r="N63" s="386" t="s">
        <v>53</v>
      </c>
      <c r="O63" s="386"/>
      <c r="P63" s="58"/>
      <c r="Q63" s="58"/>
    </row>
    <row r="64" spans="1:17" ht="15.75">
      <c r="A64" s="58"/>
      <c r="B64" s="172" t="str">
        <f>D4</f>
        <v>" 30 "  ДЕКАБРЯ   2021г</v>
      </c>
      <c r="C64" s="171"/>
      <c r="D64" s="171"/>
      <c r="E64" s="173" t="s">
        <v>102</v>
      </c>
      <c r="F64" s="173"/>
      <c r="G64" s="173"/>
      <c r="H64" s="328"/>
      <c r="I64" s="328"/>
      <c r="J64" s="171"/>
      <c r="K64" s="58"/>
      <c r="L64" s="173" t="s">
        <v>24</v>
      </c>
      <c r="M64" s="58"/>
      <c r="N64" s="328" t="s">
        <v>104</v>
      </c>
      <c r="O64" s="328"/>
      <c r="P64" s="58"/>
      <c r="Q64" s="58"/>
    </row>
    <row r="65" spans="1:17" ht="15.75">
      <c r="A65" s="58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58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3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6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4"/>
      <c r="O69" s="4"/>
      <c r="P69" s="4"/>
    </row>
    <row r="70" spans="2:13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6" ht="15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7"/>
      <c r="O71" s="17"/>
      <c r="P71" s="17"/>
    </row>
    <row r="72" spans="2:16" ht="83.2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8"/>
      <c r="O72" s="18"/>
      <c r="P72" s="18"/>
    </row>
    <row r="73" spans="2:16" ht="61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8"/>
      <c r="O73" s="18"/>
      <c r="P73" s="18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6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1"/>
      <c r="O79" s="11"/>
      <c r="P79" s="11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6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7"/>
      <c r="O86" s="17"/>
      <c r="P86" s="17"/>
    </row>
    <row r="87" spans="2:16" ht="29.2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7"/>
      <c r="O87" s="17"/>
      <c r="P87" s="1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7"/>
      <c r="O88" s="17"/>
      <c r="P88" s="17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"/>
      <c r="O90" s="11"/>
      <c r="P90" s="11"/>
    </row>
    <row r="91" spans="2:13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</sheetData>
  <sheetProtection/>
  <mergeCells count="99">
    <mergeCell ref="C2:H2"/>
    <mergeCell ref="B6:E6"/>
    <mergeCell ref="G6:K6"/>
    <mergeCell ref="B7:G7"/>
    <mergeCell ref="H7:J7"/>
    <mergeCell ref="B8:D8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P20:P21"/>
    <mergeCell ref="Q20:Q21"/>
    <mergeCell ref="E23:E27"/>
    <mergeCell ref="F23:F27"/>
    <mergeCell ref="G20:G21"/>
    <mergeCell ref="H20:H21"/>
    <mergeCell ref="I20:J20"/>
    <mergeCell ref="K20:M20"/>
    <mergeCell ref="N20:N21"/>
    <mergeCell ref="O20:O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D36:F36"/>
    <mergeCell ref="L38:N39"/>
    <mergeCell ref="O38:O39"/>
    <mergeCell ref="P38:P39"/>
    <mergeCell ref="H31:H32"/>
    <mergeCell ref="I31:J31"/>
    <mergeCell ref="K31:M31"/>
    <mergeCell ref="N31:N32"/>
    <mergeCell ref="O31:O32"/>
    <mergeCell ref="P31:P32"/>
    <mergeCell ref="B41:Q41"/>
    <mergeCell ref="B43:B45"/>
    <mergeCell ref="C43:E43"/>
    <mergeCell ref="F43:G43"/>
    <mergeCell ref="H43:P43"/>
    <mergeCell ref="C44:C45"/>
    <mergeCell ref="D44:D45"/>
    <mergeCell ref="E44:E45"/>
    <mergeCell ref="F44:F45"/>
    <mergeCell ref="G44:G45"/>
    <mergeCell ref="H44:H45"/>
    <mergeCell ref="I44:J44"/>
    <mergeCell ref="K44:M44"/>
    <mergeCell ref="N44:N45"/>
    <mergeCell ref="O44:O45"/>
    <mergeCell ref="P44:P45"/>
    <mergeCell ref="Q44:Q45"/>
    <mergeCell ref="B47:B48"/>
    <mergeCell ref="C47:C48"/>
    <mergeCell ref="D47:D48"/>
    <mergeCell ref="E47:E51"/>
    <mergeCell ref="F47:F48"/>
    <mergeCell ref="G47:G48"/>
    <mergeCell ref="B49:B51"/>
    <mergeCell ref="C49:C51"/>
    <mergeCell ref="D49:D51"/>
    <mergeCell ref="B54:B56"/>
    <mergeCell ref="C54:E54"/>
    <mergeCell ref="F54:G54"/>
    <mergeCell ref="H54:P54"/>
    <mergeCell ref="O55:O56"/>
    <mergeCell ref="P55:P56"/>
    <mergeCell ref="H64:I64"/>
    <mergeCell ref="N64:O64"/>
    <mergeCell ref="Q54:Q56"/>
    <mergeCell ref="C55:C56"/>
    <mergeCell ref="D55:D56"/>
    <mergeCell ref="E55:E56"/>
    <mergeCell ref="F55:F56"/>
    <mergeCell ref="G55:G56"/>
    <mergeCell ref="H55:H56"/>
    <mergeCell ref="I55:J55"/>
    <mergeCell ref="B23:B27"/>
    <mergeCell ref="C23:C27"/>
    <mergeCell ref="D23:D27"/>
    <mergeCell ref="B63:C63"/>
    <mergeCell ref="D63:J63"/>
    <mergeCell ref="N63:O63"/>
    <mergeCell ref="K55:M55"/>
    <mergeCell ref="N55:N56"/>
    <mergeCell ref="F49:F51"/>
    <mergeCell ref="G49:G5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7" r:id="rId1"/>
  <rowBreaks count="1" manualBreakCount="1">
    <brk id="3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view="pageBreakPreview" zoomScale="80" zoomScaleSheetLayoutView="80" zoomScalePageLayoutView="0" workbookViewId="0" topLeftCell="A55">
      <selection activeCell="N60" sqref="N60"/>
    </sheetView>
  </sheetViews>
  <sheetFormatPr defaultColWidth="8.8515625" defaultRowHeight="12.75"/>
  <cols>
    <col min="1" max="1" width="8.8515625" style="1" customWidth="1"/>
    <col min="2" max="2" width="21.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'свод школы'!C2:H2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29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'свод школы'!D3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'свод школы'!D4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'свод школы'!O5</f>
        <v>44560</v>
      </c>
      <c r="P5" s="78"/>
      <c r="Q5" s="58"/>
    </row>
    <row r="6" spans="1:17" ht="50.25" customHeight="1">
      <c r="A6" s="58"/>
      <c r="B6" s="363" t="s">
        <v>78</v>
      </c>
      <c r="C6" s="363"/>
      <c r="D6" s="363"/>
      <c r="E6" s="363"/>
      <c r="F6" s="80"/>
      <c r="G6" s="369" t="s">
        <v>110</v>
      </c>
      <c r="H6" s="369"/>
      <c r="I6" s="369"/>
      <c r="J6" s="369"/>
      <c r="K6" s="369"/>
      <c r="L6" s="58"/>
      <c r="M6" s="58"/>
      <c r="N6" s="75" t="s">
        <v>71</v>
      </c>
      <c r="O6" s="71"/>
      <c r="P6" s="72"/>
      <c r="Q6" s="58"/>
    </row>
    <row r="7" spans="1:17" ht="36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68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69" t="s">
        <v>26</v>
      </c>
      <c r="C15" s="270"/>
      <c r="D15" s="270"/>
      <c r="E15" s="270"/>
      <c r="F15" s="270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81" t="s">
        <v>27</v>
      </c>
      <c r="F16" s="81"/>
      <c r="G16" s="81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58" t="s">
        <v>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156</v>
      </c>
      <c r="E20" s="332" t="s">
        <v>166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66" customHeight="1">
      <c r="A23" s="58"/>
      <c r="B23" s="177" t="s">
        <v>63</v>
      </c>
      <c r="C23" s="101" t="s">
        <v>107</v>
      </c>
      <c r="D23" s="114" t="s">
        <v>150</v>
      </c>
      <c r="E23" s="356"/>
      <c r="F23" s="124" t="s">
        <v>56</v>
      </c>
      <c r="G23" s="100"/>
      <c r="H23" s="101" t="s">
        <v>12</v>
      </c>
      <c r="I23" s="102" t="s">
        <v>13</v>
      </c>
      <c r="J23" s="91"/>
      <c r="K23" s="103">
        <v>100</v>
      </c>
      <c r="L23" s="90">
        <v>0</v>
      </c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48" t="s">
        <v>64</v>
      </c>
      <c r="C24" s="351" t="s">
        <v>14</v>
      </c>
      <c r="D24" s="351" t="s">
        <v>31</v>
      </c>
      <c r="E24" s="345"/>
      <c r="F24" s="374" t="s">
        <v>167</v>
      </c>
      <c r="G24" s="107"/>
      <c r="H24" s="101" t="s">
        <v>15</v>
      </c>
      <c r="I24" s="102" t="s">
        <v>13</v>
      </c>
      <c r="J24" s="91"/>
      <c r="K24" s="108">
        <v>100</v>
      </c>
      <c r="L24" s="109">
        <v>0</v>
      </c>
      <c r="M24" s="109">
        <f>K24</f>
        <v>100</v>
      </c>
      <c r="N24" s="109">
        <f>K24*0.1</f>
        <v>10</v>
      </c>
      <c r="O24" s="90">
        <v>0</v>
      </c>
      <c r="P24" s="90"/>
      <c r="Q24" s="89"/>
    </row>
    <row r="25" spans="1:17" ht="30" customHeight="1">
      <c r="A25" s="58"/>
      <c r="B25" s="349"/>
      <c r="C25" s="352"/>
      <c r="D25" s="352"/>
      <c r="E25" s="345"/>
      <c r="F25" s="375"/>
      <c r="G25" s="107"/>
      <c r="H25" s="101" t="s">
        <v>16</v>
      </c>
      <c r="I25" s="102" t="s">
        <v>13</v>
      </c>
      <c r="J25" s="91"/>
      <c r="K25" s="103">
        <v>0</v>
      </c>
      <c r="L25" s="90">
        <v>0</v>
      </c>
      <c r="M25" s="90">
        <f>K25</f>
        <v>0</v>
      </c>
      <c r="N25" s="109">
        <f>K25*0.1</f>
        <v>0</v>
      </c>
      <c r="O25" s="90">
        <v>0</v>
      </c>
      <c r="P25" s="90"/>
      <c r="Q25" s="89"/>
    </row>
    <row r="26" spans="1:17" ht="60.75" customHeight="1">
      <c r="A26" s="58"/>
      <c r="B26" s="349"/>
      <c r="C26" s="352"/>
      <c r="D26" s="352"/>
      <c r="E26" s="345"/>
      <c r="F26" s="375"/>
      <c r="G26" s="107"/>
      <c r="H26" s="101" t="s">
        <v>39</v>
      </c>
      <c r="I26" s="102" t="s">
        <v>13</v>
      </c>
      <c r="J26" s="91"/>
      <c r="K26" s="108">
        <v>100</v>
      </c>
      <c r="L26" s="109">
        <v>0</v>
      </c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9.5" customHeight="1">
      <c r="A27" s="58"/>
      <c r="B27" s="350"/>
      <c r="C27" s="346"/>
      <c r="D27" s="346"/>
      <c r="E27" s="347"/>
      <c r="F27" s="376"/>
      <c r="G27" s="114"/>
      <c r="H27" s="115" t="s">
        <v>17</v>
      </c>
      <c r="I27" s="116" t="s">
        <v>18</v>
      </c>
      <c r="J27" s="117"/>
      <c r="K27" s="103">
        <v>0</v>
      </c>
      <c r="L27" s="103">
        <v>0</v>
      </c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71" t="s">
        <v>19</v>
      </c>
      <c r="C29" s="272"/>
      <c r="D29" s="272"/>
      <c r="E29" s="272"/>
      <c r="F29" s="272"/>
      <c r="G29" s="272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80.2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156</v>
      </c>
      <c r="E31" s="332" t="s">
        <v>166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04.25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72" customHeight="1">
      <c r="A34" s="58"/>
      <c r="B34" s="121" t="s">
        <v>63</v>
      </c>
      <c r="C34" s="179" t="s">
        <v>11</v>
      </c>
      <c r="D34" s="90" t="s">
        <v>150</v>
      </c>
      <c r="E34" s="124"/>
      <c r="F34" s="124" t="s">
        <v>66</v>
      </c>
      <c r="G34" s="125"/>
      <c r="H34" s="126" t="s">
        <v>21</v>
      </c>
      <c r="I34" s="127" t="s">
        <v>22</v>
      </c>
      <c r="J34" s="91">
        <v>792</v>
      </c>
      <c r="K34" s="128">
        <v>26</v>
      </c>
      <c r="L34" s="119">
        <v>0</v>
      </c>
      <c r="M34" s="128">
        <v>25</v>
      </c>
      <c r="N34" s="109">
        <f>K34*0.1</f>
        <v>2.6</v>
      </c>
      <c r="O34" s="90">
        <v>0</v>
      </c>
      <c r="P34" s="90"/>
      <c r="Q34" s="90"/>
    </row>
    <row r="35" spans="1:17" ht="112.5" customHeight="1">
      <c r="A35" s="58"/>
      <c r="B35" s="129" t="s">
        <v>64</v>
      </c>
      <c r="C35" s="179" t="s">
        <v>14</v>
      </c>
      <c r="D35" s="176" t="s">
        <v>31</v>
      </c>
      <c r="E35" s="124"/>
      <c r="F35" s="124" t="s">
        <v>168</v>
      </c>
      <c r="G35" s="114"/>
      <c r="H35" s="126" t="s">
        <v>21</v>
      </c>
      <c r="I35" s="127" t="s">
        <v>22</v>
      </c>
      <c r="J35" s="91">
        <v>792</v>
      </c>
      <c r="K35" s="103">
        <v>0</v>
      </c>
      <c r="L35" s="90"/>
      <c r="M35" s="90">
        <v>0</v>
      </c>
      <c r="N35" s="109">
        <f>K35*0.1</f>
        <v>0</v>
      </c>
      <c r="O35" s="90">
        <v>0</v>
      </c>
      <c r="P35" s="90"/>
      <c r="Q35" s="90"/>
    </row>
    <row r="36" spans="1:17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8.75">
      <c r="A38" s="72"/>
      <c r="B38" s="133"/>
      <c r="C38" s="73" t="s">
        <v>5</v>
      </c>
      <c r="D38" s="268">
        <v>2</v>
      </c>
      <c r="E38" s="58"/>
      <c r="F38" s="58"/>
      <c r="G38" s="58"/>
      <c r="H38" s="58"/>
      <c r="I38" s="58"/>
      <c r="J38" s="58"/>
      <c r="K38" s="58"/>
      <c r="L38" s="58"/>
      <c r="M38" s="72"/>
      <c r="N38" s="72"/>
      <c r="O38" s="58"/>
      <c r="P38" s="58"/>
      <c r="Q38" s="72"/>
    </row>
    <row r="39" spans="1:17" ht="28.5" customHeight="1">
      <c r="A39" s="58"/>
      <c r="B39" s="85" t="s">
        <v>92</v>
      </c>
      <c r="C39" s="58"/>
      <c r="D39" s="58"/>
      <c r="E39" s="58"/>
      <c r="F39" s="58"/>
      <c r="G39" s="58"/>
      <c r="H39" s="58"/>
      <c r="I39" s="58"/>
      <c r="J39" s="58"/>
      <c r="K39" s="58"/>
      <c r="L39" s="340" t="s">
        <v>72</v>
      </c>
      <c r="M39" s="340"/>
      <c r="N39" s="341"/>
      <c r="O39" s="387" t="s">
        <v>216</v>
      </c>
      <c r="P39" s="366"/>
      <c r="Q39" s="86"/>
    </row>
    <row r="40" spans="1:17" ht="21.75" customHeight="1">
      <c r="A40" s="58"/>
      <c r="B40" s="273" t="s">
        <v>34</v>
      </c>
      <c r="C40" s="274"/>
      <c r="D40" s="274"/>
      <c r="E40" s="274"/>
      <c r="F40" s="274"/>
      <c r="G40" s="266"/>
      <c r="H40" s="266"/>
      <c r="I40" s="58"/>
      <c r="J40" s="58"/>
      <c r="K40" s="58"/>
      <c r="L40" s="340"/>
      <c r="M40" s="340"/>
      <c r="N40" s="341"/>
      <c r="O40" s="388"/>
      <c r="P40" s="366"/>
      <c r="Q40" s="134"/>
    </row>
    <row r="41" spans="1:17" ht="15.75">
      <c r="A41" s="58"/>
      <c r="B41" s="81" t="s">
        <v>93</v>
      </c>
      <c r="C41" s="58"/>
      <c r="D41" s="58"/>
      <c r="E41" s="81" t="s">
        <v>27</v>
      </c>
      <c r="F41" s="81"/>
      <c r="G41" s="81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20.25" customHeight="1">
      <c r="A42" s="58"/>
      <c r="B42" s="357" t="s">
        <v>80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</row>
    <row r="43" spans="1:17" ht="24" customHeight="1">
      <c r="A43" s="58"/>
      <c r="B43" s="58" t="s">
        <v>94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72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155</v>
      </c>
      <c r="D45" s="332" t="s">
        <v>158</v>
      </c>
      <c r="E45" s="332" t="s">
        <v>156</v>
      </c>
      <c r="F45" s="332" t="s">
        <v>165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0" customHeight="1">
      <c r="A48" s="58"/>
      <c r="B48" s="371" t="s">
        <v>59</v>
      </c>
      <c r="C48" s="391" t="s">
        <v>107</v>
      </c>
      <c r="D48" s="374" t="s">
        <v>29</v>
      </c>
      <c r="E48" s="356"/>
      <c r="F48" s="374" t="s">
        <v>66</v>
      </c>
      <c r="G48" s="374"/>
      <c r="H48" s="101" t="s">
        <v>12</v>
      </c>
      <c r="I48" s="102" t="s">
        <v>13</v>
      </c>
      <c r="J48" s="91"/>
      <c r="K48" s="103">
        <v>100</v>
      </c>
      <c r="L48" s="90">
        <v>0</v>
      </c>
      <c r="M48" s="90">
        <f>K48</f>
        <v>100</v>
      </c>
      <c r="N48" s="90">
        <f>K48*0.1</f>
        <v>10</v>
      </c>
      <c r="O48" s="90">
        <v>0</v>
      </c>
      <c r="P48" s="90"/>
      <c r="Q48" s="135"/>
    </row>
    <row r="49" spans="1:17" ht="54.75" customHeight="1">
      <c r="A49" s="58"/>
      <c r="B49" s="373"/>
      <c r="C49" s="393"/>
      <c r="D49" s="376"/>
      <c r="E49" s="345"/>
      <c r="F49" s="376"/>
      <c r="G49" s="375"/>
      <c r="H49" s="101" t="s">
        <v>15</v>
      </c>
      <c r="I49" s="102" t="s">
        <v>13</v>
      </c>
      <c r="J49" s="91"/>
      <c r="K49" s="108">
        <v>25</v>
      </c>
      <c r="L49" s="109">
        <v>0</v>
      </c>
      <c r="M49" s="109">
        <f>K49</f>
        <v>25</v>
      </c>
      <c r="N49" s="109">
        <f>K49*0.1</f>
        <v>2.5</v>
      </c>
      <c r="O49" s="90">
        <v>0</v>
      </c>
      <c r="P49" s="90"/>
      <c r="Q49" s="135"/>
    </row>
    <row r="50" spans="1:17" ht="36">
      <c r="A50" s="58"/>
      <c r="B50" s="348"/>
      <c r="C50" s="351"/>
      <c r="D50" s="351"/>
      <c r="E50" s="345"/>
      <c r="F50" s="374"/>
      <c r="G50" s="375"/>
      <c r="H50" s="101" t="s">
        <v>16</v>
      </c>
      <c r="I50" s="102" t="s">
        <v>13</v>
      </c>
      <c r="J50" s="91"/>
      <c r="K50" s="108">
        <v>75</v>
      </c>
      <c r="L50" s="109">
        <v>0</v>
      </c>
      <c r="M50" s="109">
        <f>K50</f>
        <v>75</v>
      </c>
      <c r="N50" s="109">
        <f>K50*0.1</f>
        <v>7.5</v>
      </c>
      <c r="O50" s="90">
        <v>0</v>
      </c>
      <c r="P50" s="90"/>
      <c r="Q50" s="135"/>
    </row>
    <row r="51" spans="1:17" ht="60">
      <c r="A51" s="58"/>
      <c r="B51" s="349"/>
      <c r="C51" s="352"/>
      <c r="D51" s="352"/>
      <c r="E51" s="345"/>
      <c r="F51" s="375"/>
      <c r="G51" s="375"/>
      <c r="H51" s="101" t="s">
        <v>39</v>
      </c>
      <c r="I51" s="102" t="s">
        <v>13</v>
      </c>
      <c r="J51" s="91"/>
      <c r="K51" s="103">
        <v>100</v>
      </c>
      <c r="L51" s="90">
        <v>0</v>
      </c>
      <c r="M51" s="90">
        <f>K51</f>
        <v>100</v>
      </c>
      <c r="N51" s="109">
        <f>K51*0.1</f>
        <v>10</v>
      </c>
      <c r="O51" s="90">
        <v>0</v>
      </c>
      <c r="P51" s="90"/>
      <c r="Q51" s="135"/>
    </row>
    <row r="52" spans="1:17" ht="96">
      <c r="A52" s="58"/>
      <c r="B52" s="350"/>
      <c r="C52" s="346"/>
      <c r="D52" s="346"/>
      <c r="E52" s="347"/>
      <c r="F52" s="376"/>
      <c r="G52" s="376"/>
      <c r="H52" s="115" t="s">
        <v>17</v>
      </c>
      <c r="I52" s="116" t="s">
        <v>18</v>
      </c>
      <c r="J52" s="117"/>
      <c r="K52" s="103">
        <v>0</v>
      </c>
      <c r="L52" s="103">
        <v>0</v>
      </c>
      <c r="M52" s="90">
        <f>K52</f>
        <v>0</v>
      </c>
      <c r="N52" s="109">
        <f>K52*0.1</f>
        <v>0</v>
      </c>
      <c r="O52" s="90">
        <f>K52-M52-N52</f>
        <v>0</v>
      </c>
      <c r="P52" s="90"/>
      <c r="Q52" s="143"/>
    </row>
    <row r="53" spans="1:17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66" t="s">
        <v>19</v>
      </c>
      <c r="C54" s="275"/>
      <c r="D54" s="275"/>
      <c r="E54" s="275"/>
      <c r="F54" s="275"/>
      <c r="G54" s="275"/>
      <c r="H54" s="118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50.25" customHeight="1">
      <c r="A56" s="58"/>
      <c r="B56" s="323"/>
      <c r="C56" s="332" t="s">
        <v>155</v>
      </c>
      <c r="D56" s="332" t="s">
        <v>158</v>
      </c>
      <c r="E56" s="332" t="s">
        <v>156</v>
      </c>
      <c r="F56" s="332" t="s">
        <v>165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60.75" customHeight="1">
      <c r="A59" s="58"/>
      <c r="B59" s="129" t="s">
        <v>59</v>
      </c>
      <c r="C59" s="144" t="s">
        <v>107</v>
      </c>
      <c r="D59" s="119" t="s">
        <v>150</v>
      </c>
      <c r="E59" s="119" t="s">
        <v>150</v>
      </c>
      <c r="F59" s="124" t="s">
        <v>66</v>
      </c>
      <c r="G59" s="124"/>
      <c r="H59" s="145" t="s">
        <v>21</v>
      </c>
      <c r="I59" s="127" t="s">
        <v>22</v>
      </c>
      <c r="J59" s="91"/>
      <c r="K59" s="128">
        <v>45</v>
      </c>
      <c r="L59" s="119">
        <v>0</v>
      </c>
      <c r="M59" s="128">
        <v>43</v>
      </c>
      <c r="N59" s="146">
        <f>K59*0.1</f>
        <v>4.5</v>
      </c>
      <c r="O59" s="119">
        <v>0</v>
      </c>
      <c r="P59" s="119"/>
      <c r="Q59" s="119"/>
    </row>
    <row r="60" spans="1:17" ht="15.75">
      <c r="A60" s="58"/>
      <c r="B60" s="148"/>
      <c r="C60" s="149"/>
      <c r="D60" s="149"/>
      <c r="E60" s="150"/>
      <c r="F60" s="150"/>
      <c r="G60" s="150"/>
      <c r="H60" s="151"/>
      <c r="I60" s="152"/>
      <c r="J60" s="88"/>
      <c r="K60" s="154"/>
      <c r="L60" s="154"/>
      <c r="M60" s="154"/>
      <c r="N60" s="154"/>
      <c r="O60" s="154"/>
      <c r="P60" s="154"/>
      <c r="Q60" s="89"/>
    </row>
    <row r="61" spans="1:17" ht="15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ht="15.75">
      <c r="A62" s="58"/>
      <c r="B62" s="327" t="s">
        <v>101</v>
      </c>
      <c r="C62" s="327"/>
      <c r="D62" s="386" t="s">
        <v>111</v>
      </c>
      <c r="E62" s="386"/>
      <c r="F62" s="386"/>
      <c r="G62" s="386"/>
      <c r="H62" s="386"/>
      <c r="I62" s="386"/>
      <c r="J62" s="386"/>
      <c r="K62" s="58"/>
      <c r="L62" s="58"/>
      <c r="M62" s="58"/>
      <c r="N62" s="386" t="s">
        <v>52</v>
      </c>
      <c r="O62" s="386"/>
      <c r="P62" s="58"/>
      <c r="Q62" s="58"/>
    </row>
    <row r="63" spans="1:17" ht="15.75">
      <c r="A63" s="58"/>
      <c r="B63" s="172" t="str">
        <f>D4</f>
        <v>" 30 "  ДЕКАБРЯ   2021г</v>
      </c>
      <c r="C63" s="171"/>
      <c r="D63" s="171"/>
      <c r="E63" s="173" t="s">
        <v>102</v>
      </c>
      <c r="F63" s="173"/>
      <c r="G63" s="173"/>
      <c r="H63" s="328"/>
      <c r="I63" s="328"/>
      <c r="J63" s="171"/>
      <c r="K63" s="58"/>
      <c r="L63" s="173" t="s">
        <v>24</v>
      </c>
      <c r="M63" s="58"/>
      <c r="N63" s="328" t="s">
        <v>104</v>
      </c>
      <c r="O63" s="328"/>
      <c r="P63" s="58"/>
      <c r="Q63" s="58"/>
    </row>
    <row r="64" spans="1:17" ht="15.75">
      <c r="A64" s="58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58"/>
    </row>
    <row r="65" spans="2:16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3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6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4"/>
      <c r="O68" s="4"/>
      <c r="P68" s="4"/>
    </row>
    <row r="69" spans="2:13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6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7"/>
      <c r="O70" s="17"/>
      <c r="P70" s="17"/>
    </row>
    <row r="71" spans="2:16" ht="83.2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8"/>
      <c r="O71" s="18"/>
      <c r="P71" s="18"/>
    </row>
    <row r="72" spans="2:16" ht="61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8"/>
      <c r="O72" s="18"/>
      <c r="P72" s="18"/>
    </row>
    <row r="73" spans="2:16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"/>
      <c r="O73" s="11"/>
      <c r="P73" s="11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3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7"/>
      <c r="O85" s="17"/>
      <c r="P85" s="17"/>
    </row>
    <row r="86" spans="2:16" ht="29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7"/>
      <c r="O86" s="17"/>
      <c r="P86" s="17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7"/>
      <c r="O87" s="17"/>
      <c r="P87" s="1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</sheetData>
  <sheetProtection/>
  <mergeCells count="99">
    <mergeCell ref="B62:C62"/>
    <mergeCell ref="D62:J62"/>
    <mergeCell ref="N62:O62"/>
    <mergeCell ref="H63:I63"/>
    <mergeCell ref="N63:O63"/>
    <mergeCell ref="F24:F27"/>
    <mergeCell ref="B55:B57"/>
    <mergeCell ref="C55:E55"/>
    <mergeCell ref="F55:G55"/>
    <mergeCell ref="H55:P55"/>
    <mergeCell ref="Q55:Q57"/>
    <mergeCell ref="C56:C57"/>
    <mergeCell ref="D56:D57"/>
    <mergeCell ref="E56:E57"/>
    <mergeCell ref="F56:F57"/>
    <mergeCell ref="G56:G57"/>
    <mergeCell ref="H56:H57"/>
    <mergeCell ref="I56:J56"/>
    <mergeCell ref="K56:M56"/>
    <mergeCell ref="N56:N57"/>
    <mergeCell ref="O56:O57"/>
    <mergeCell ref="P56:P57"/>
    <mergeCell ref="G48:G49"/>
    <mergeCell ref="B50:B52"/>
    <mergeCell ref="C50:C52"/>
    <mergeCell ref="D50:D52"/>
    <mergeCell ref="F50:F52"/>
    <mergeCell ref="G50:G52"/>
    <mergeCell ref="K45:M45"/>
    <mergeCell ref="N45:N46"/>
    <mergeCell ref="O45:O46"/>
    <mergeCell ref="P45:P46"/>
    <mergeCell ref="Q45:Q46"/>
    <mergeCell ref="B48:B49"/>
    <mergeCell ref="C48:C49"/>
    <mergeCell ref="D48:D49"/>
    <mergeCell ref="E48:E52"/>
    <mergeCell ref="F48:F49"/>
    <mergeCell ref="D45:D46"/>
    <mergeCell ref="E45:E46"/>
    <mergeCell ref="F45:F46"/>
    <mergeCell ref="G45:G46"/>
    <mergeCell ref="H45:H46"/>
    <mergeCell ref="I45:J45"/>
    <mergeCell ref="D37:F37"/>
    <mergeCell ref="L39:N40"/>
    <mergeCell ref="O39:O40"/>
    <mergeCell ref="P39:P40"/>
    <mergeCell ref="B42:Q42"/>
    <mergeCell ref="B44:B46"/>
    <mergeCell ref="C44:E44"/>
    <mergeCell ref="F44:G44"/>
    <mergeCell ref="H44:P44"/>
    <mergeCell ref="C45:C46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P20:P21"/>
    <mergeCell ref="Q20:Q21"/>
    <mergeCell ref="E23:E27"/>
    <mergeCell ref="B24:B27"/>
    <mergeCell ref="C24:C27"/>
    <mergeCell ref="D24:D27"/>
    <mergeCell ref="G20:G21"/>
    <mergeCell ref="H20:H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2" manualBreakCount="2">
    <brk id="28" max="16" man="1"/>
    <brk id="3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2"/>
  <sheetViews>
    <sheetView view="pageBreakPreview" zoomScale="80" zoomScaleSheetLayoutView="80" zoomScalePageLayoutView="0" workbookViewId="0" topLeftCell="A73">
      <selection activeCell="M82" sqref="M82"/>
    </sheetView>
  </sheetViews>
  <sheetFormatPr defaultColWidth="8.8515625" defaultRowHeight="12.75"/>
  <cols>
    <col min="1" max="1" width="8.8515625" style="1" customWidth="1"/>
    <col min="2" max="2" width="22.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'свод школы'!C2:H2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38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'свод школы'!D3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'свод школы'!D4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'свод школы'!O5</f>
        <v>44560</v>
      </c>
      <c r="P5" s="78"/>
      <c r="Q5" s="58"/>
    </row>
    <row r="6" spans="1:17" ht="46.5" customHeight="1">
      <c r="A6" s="58"/>
      <c r="B6" s="363" t="s">
        <v>78</v>
      </c>
      <c r="C6" s="363"/>
      <c r="D6" s="363"/>
      <c r="E6" s="363"/>
      <c r="F6" s="80"/>
      <c r="G6" s="369" t="s">
        <v>135</v>
      </c>
      <c r="H6" s="369"/>
      <c r="I6" s="369"/>
      <c r="J6" s="369"/>
      <c r="K6" s="369"/>
      <c r="L6" s="58"/>
      <c r="M6" s="58"/>
      <c r="N6" s="75" t="s">
        <v>71</v>
      </c>
      <c r="O6" s="71"/>
      <c r="P6" s="72"/>
      <c r="Q6" s="58"/>
    </row>
    <row r="7" spans="1:17" ht="35.25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5.75">
      <c r="A13" s="58"/>
      <c r="B13" s="70"/>
      <c r="C13" s="73" t="s">
        <v>5</v>
      </c>
      <c r="D13" s="70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69" t="s">
        <v>26</v>
      </c>
      <c r="C15" s="270"/>
      <c r="D15" s="270"/>
      <c r="E15" s="270"/>
      <c r="F15" s="270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81" t="s">
        <v>27</v>
      </c>
      <c r="F16" s="81"/>
      <c r="G16" s="81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58" t="s">
        <v>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164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66" customHeight="1">
      <c r="A23" s="58"/>
      <c r="B23" s="177" t="s">
        <v>63</v>
      </c>
      <c r="C23" s="101" t="s">
        <v>107</v>
      </c>
      <c r="D23" s="114" t="s">
        <v>171</v>
      </c>
      <c r="E23" s="124"/>
      <c r="F23" s="99" t="s">
        <v>56</v>
      </c>
      <c r="G23" s="100"/>
      <c r="H23" s="101" t="s">
        <v>12</v>
      </c>
      <c r="I23" s="102" t="s">
        <v>13</v>
      </c>
      <c r="J23" s="91"/>
      <c r="K23" s="90">
        <v>100</v>
      </c>
      <c r="L23" s="90"/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48" t="s">
        <v>64</v>
      </c>
      <c r="C24" s="351" t="s">
        <v>118</v>
      </c>
      <c r="D24" s="351" t="s">
        <v>31</v>
      </c>
      <c r="E24" s="106"/>
      <c r="F24" s="374" t="s">
        <v>167</v>
      </c>
      <c r="G24" s="107"/>
      <c r="H24" s="101" t="s">
        <v>15</v>
      </c>
      <c r="I24" s="102" t="s">
        <v>13</v>
      </c>
      <c r="J24" s="91"/>
      <c r="K24" s="109">
        <v>60</v>
      </c>
      <c r="L24" s="109"/>
      <c r="M24" s="109">
        <f>K24</f>
        <v>60</v>
      </c>
      <c r="N24" s="109">
        <f>K24*0.1</f>
        <v>6</v>
      </c>
      <c r="O24" s="90">
        <v>0</v>
      </c>
      <c r="P24" s="90"/>
      <c r="Q24" s="89"/>
    </row>
    <row r="25" spans="1:17" ht="30" customHeight="1">
      <c r="A25" s="58"/>
      <c r="B25" s="349"/>
      <c r="C25" s="352"/>
      <c r="D25" s="352"/>
      <c r="E25" s="106"/>
      <c r="F25" s="375"/>
      <c r="G25" s="107"/>
      <c r="H25" s="101" t="s">
        <v>16</v>
      </c>
      <c r="I25" s="102" t="s">
        <v>13</v>
      </c>
      <c r="J25" s="91"/>
      <c r="K25" s="90">
        <v>80</v>
      </c>
      <c r="L25" s="90"/>
      <c r="M25" s="90">
        <f>K25</f>
        <v>80</v>
      </c>
      <c r="N25" s="109">
        <f>K25*0.1</f>
        <v>8</v>
      </c>
      <c r="O25" s="90">
        <v>0</v>
      </c>
      <c r="P25" s="90"/>
      <c r="Q25" s="89"/>
    </row>
    <row r="26" spans="1:17" ht="60.75" customHeight="1">
      <c r="A26" s="58"/>
      <c r="B26" s="349"/>
      <c r="C26" s="352"/>
      <c r="D26" s="352"/>
      <c r="E26" s="106"/>
      <c r="F26" s="375"/>
      <c r="G26" s="107"/>
      <c r="H26" s="101" t="s">
        <v>39</v>
      </c>
      <c r="I26" s="102" t="s">
        <v>13</v>
      </c>
      <c r="J26" s="91"/>
      <c r="K26" s="109">
        <v>100</v>
      </c>
      <c r="L26" s="109"/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9.5" customHeight="1">
      <c r="A27" s="58"/>
      <c r="B27" s="350"/>
      <c r="C27" s="346"/>
      <c r="D27" s="346"/>
      <c r="E27" s="140"/>
      <c r="F27" s="376"/>
      <c r="G27" s="114"/>
      <c r="H27" s="115" t="s">
        <v>17</v>
      </c>
      <c r="I27" s="116" t="s">
        <v>18</v>
      </c>
      <c r="J27" s="117"/>
      <c r="K27" s="103">
        <v>0</v>
      </c>
      <c r="L27" s="103"/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71" t="s">
        <v>19</v>
      </c>
      <c r="C29" s="272"/>
      <c r="D29" s="272"/>
      <c r="E29" s="272"/>
      <c r="F29" s="272"/>
      <c r="G29" s="272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72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164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11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71.25" customHeight="1">
      <c r="A34" s="58"/>
      <c r="B34" s="121" t="s">
        <v>63</v>
      </c>
      <c r="C34" s="179" t="s">
        <v>11</v>
      </c>
      <c r="D34" s="114" t="s">
        <v>171</v>
      </c>
      <c r="E34" s="356"/>
      <c r="F34" s="99" t="s">
        <v>66</v>
      </c>
      <c r="G34" s="125"/>
      <c r="H34" s="126" t="s">
        <v>21</v>
      </c>
      <c r="I34" s="127" t="s">
        <v>22</v>
      </c>
      <c r="J34" s="91">
        <v>792</v>
      </c>
      <c r="K34" s="128">
        <v>42</v>
      </c>
      <c r="L34" s="119"/>
      <c r="M34" s="128">
        <v>44</v>
      </c>
      <c r="N34" s="109">
        <f>K34*0.1</f>
        <v>4.2</v>
      </c>
      <c r="O34" s="90">
        <v>0</v>
      </c>
      <c r="P34" s="90"/>
      <c r="Q34" s="90"/>
    </row>
    <row r="35" spans="1:17" ht="129" customHeight="1">
      <c r="A35" s="58"/>
      <c r="B35" s="129" t="s">
        <v>64</v>
      </c>
      <c r="C35" s="179" t="s">
        <v>14</v>
      </c>
      <c r="D35" s="101" t="s">
        <v>31</v>
      </c>
      <c r="E35" s="347"/>
      <c r="F35" s="124" t="s">
        <v>183</v>
      </c>
      <c r="G35" s="114"/>
      <c r="H35" s="126" t="s">
        <v>21</v>
      </c>
      <c r="I35" s="127" t="s">
        <v>22</v>
      </c>
      <c r="J35" s="91">
        <v>792</v>
      </c>
      <c r="K35" s="103">
        <v>1</v>
      </c>
      <c r="L35" s="90"/>
      <c r="M35" s="103">
        <v>1</v>
      </c>
      <c r="N35" s="109">
        <f>K35*0.1</f>
        <v>0.1</v>
      </c>
      <c r="O35" s="90">
        <v>0</v>
      </c>
      <c r="P35" s="90"/>
      <c r="Q35" s="90"/>
    </row>
    <row r="36" spans="1:17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8.75">
      <c r="A38" s="72"/>
      <c r="B38" s="133"/>
      <c r="C38" s="73" t="s">
        <v>5</v>
      </c>
      <c r="D38" s="268">
        <v>2</v>
      </c>
      <c r="E38" s="58"/>
      <c r="F38" s="58"/>
      <c r="G38" s="58"/>
      <c r="H38" s="58"/>
      <c r="I38" s="58"/>
      <c r="J38" s="58"/>
      <c r="K38" s="58"/>
      <c r="L38" s="58"/>
      <c r="M38" s="72"/>
      <c r="N38" s="72"/>
      <c r="O38" s="58"/>
      <c r="P38" s="58"/>
      <c r="Q38" s="72"/>
    </row>
    <row r="39" spans="1:17" ht="28.5" customHeight="1">
      <c r="A39" s="58"/>
      <c r="B39" s="85" t="s">
        <v>92</v>
      </c>
      <c r="C39" s="58"/>
      <c r="D39" s="58"/>
      <c r="E39" s="58"/>
      <c r="F39" s="58"/>
      <c r="G39" s="58"/>
      <c r="H39" s="58"/>
      <c r="I39" s="58"/>
      <c r="J39" s="58"/>
      <c r="K39" s="58"/>
      <c r="L39" s="340" t="s">
        <v>72</v>
      </c>
      <c r="M39" s="340"/>
      <c r="N39" s="341"/>
      <c r="O39" s="387" t="s">
        <v>216</v>
      </c>
      <c r="P39" s="366"/>
      <c r="Q39" s="86"/>
    </row>
    <row r="40" spans="1:17" ht="15.75" customHeight="1">
      <c r="A40" s="58"/>
      <c r="B40" s="273" t="s">
        <v>34</v>
      </c>
      <c r="C40" s="274"/>
      <c r="D40" s="274"/>
      <c r="E40" s="274"/>
      <c r="F40" s="274"/>
      <c r="G40" s="266"/>
      <c r="H40" s="266"/>
      <c r="I40" s="58"/>
      <c r="J40" s="58"/>
      <c r="K40" s="58"/>
      <c r="L40" s="340"/>
      <c r="M40" s="340"/>
      <c r="N40" s="341"/>
      <c r="O40" s="388"/>
      <c r="P40" s="366"/>
      <c r="Q40" s="134"/>
    </row>
    <row r="41" spans="1:17" ht="15.75">
      <c r="A41" s="58"/>
      <c r="B41" s="81" t="s">
        <v>93</v>
      </c>
      <c r="C41" s="58"/>
      <c r="D41" s="58"/>
      <c r="E41" s="81" t="s">
        <v>27</v>
      </c>
      <c r="F41" s="81"/>
      <c r="G41" s="81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20.25" customHeight="1">
      <c r="A42" s="58"/>
      <c r="B42" s="357" t="s">
        <v>80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</row>
    <row r="43" spans="1:17" ht="24" customHeight="1">
      <c r="A43" s="58"/>
      <c r="B43" s="58" t="s">
        <v>94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72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155</v>
      </c>
      <c r="D45" s="332" t="s">
        <v>174</v>
      </c>
      <c r="E45" s="332" t="s">
        <v>164</v>
      </c>
      <c r="F45" s="332" t="s">
        <v>165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0" customHeight="1">
      <c r="A48" s="58"/>
      <c r="B48" s="371" t="s">
        <v>59</v>
      </c>
      <c r="C48" s="391" t="s">
        <v>107</v>
      </c>
      <c r="D48" s="374" t="s">
        <v>171</v>
      </c>
      <c r="E48" s="374" t="s">
        <v>171</v>
      </c>
      <c r="F48" s="374" t="s">
        <v>66</v>
      </c>
      <c r="G48" s="374"/>
      <c r="H48" s="101" t="s">
        <v>12</v>
      </c>
      <c r="I48" s="102" t="s">
        <v>13</v>
      </c>
      <c r="J48" s="91"/>
      <c r="K48" s="90">
        <v>100</v>
      </c>
      <c r="L48" s="90"/>
      <c r="M48" s="90">
        <f>K48</f>
        <v>100</v>
      </c>
      <c r="N48" s="90">
        <f>K48*0.1</f>
        <v>10</v>
      </c>
      <c r="O48" s="90">
        <v>0</v>
      </c>
      <c r="P48" s="90"/>
      <c r="Q48" s="135"/>
    </row>
    <row r="49" spans="1:17" ht="47.25" customHeight="1">
      <c r="A49" s="58"/>
      <c r="B49" s="373"/>
      <c r="C49" s="393"/>
      <c r="D49" s="376"/>
      <c r="E49" s="376"/>
      <c r="F49" s="376"/>
      <c r="G49" s="375"/>
      <c r="H49" s="101" t="s">
        <v>184</v>
      </c>
      <c r="I49" s="102" t="s">
        <v>13</v>
      </c>
      <c r="J49" s="91"/>
      <c r="K49" s="109">
        <v>90</v>
      </c>
      <c r="L49" s="109"/>
      <c r="M49" s="109">
        <f>K49</f>
        <v>90</v>
      </c>
      <c r="N49" s="109">
        <f>K49*0.1</f>
        <v>9</v>
      </c>
      <c r="O49" s="90">
        <v>0</v>
      </c>
      <c r="P49" s="90"/>
      <c r="Q49" s="135"/>
    </row>
    <row r="50" spans="1:17" ht="48">
      <c r="A50" s="58"/>
      <c r="B50" s="348" t="s">
        <v>60</v>
      </c>
      <c r="C50" s="351" t="s">
        <v>14</v>
      </c>
      <c r="D50" s="351" t="s">
        <v>31</v>
      </c>
      <c r="E50" s="375"/>
      <c r="F50" s="374" t="s">
        <v>66</v>
      </c>
      <c r="G50" s="375"/>
      <c r="H50" s="101" t="s">
        <v>152</v>
      </c>
      <c r="I50" s="102" t="s">
        <v>13</v>
      </c>
      <c r="J50" s="91"/>
      <c r="K50" s="109">
        <v>90</v>
      </c>
      <c r="L50" s="109"/>
      <c r="M50" s="109">
        <f>K50</f>
        <v>90</v>
      </c>
      <c r="N50" s="109">
        <f>K50*0.1</f>
        <v>9</v>
      </c>
      <c r="O50" s="90">
        <v>0</v>
      </c>
      <c r="P50" s="90"/>
      <c r="Q50" s="135"/>
    </row>
    <row r="51" spans="1:17" ht="60">
      <c r="A51" s="58"/>
      <c r="B51" s="349"/>
      <c r="C51" s="352"/>
      <c r="D51" s="352"/>
      <c r="E51" s="375"/>
      <c r="F51" s="375"/>
      <c r="G51" s="375"/>
      <c r="H51" s="101" t="s">
        <v>39</v>
      </c>
      <c r="I51" s="102" t="s">
        <v>13</v>
      </c>
      <c r="J51" s="91"/>
      <c r="K51" s="90">
        <v>100</v>
      </c>
      <c r="L51" s="90"/>
      <c r="M51" s="90">
        <f>K51</f>
        <v>100</v>
      </c>
      <c r="N51" s="109">
        <f>K51*0.1</f>
        <v>10</v>
      </c>
      <c r="O51" s="90">
        <v>0</v>
      </c>
      <c r="P51" s="90"/>
      <c r="Q51" s="135"/>
    </row>
    <row r="52" spans="1:17" ht="96">
      <c r="A52" s="58"/>
      <c r="B52" s="350"/>
      <c r="C52" s="346"/>
      <c r="D52" s="346"/>
      <c r="E52" s="376"/>
      <c r="F52" s="376"/>
      <c r="G52" s="376"/>
      <c r="H52" s="115" t="s">
        <v>17</v>
      </c>
      <c r="I52" s="116" t="s">
        <v>18</v>
      </c>
      <c r="J52" s="117"/>
      <c r="K52" s="103">
        <v>0</v>
      </c>
      <c r="L52" s="103"/>
      <c r="M52" s="90">
        <f>K52</f>
        <v>0</v>
      </c>
      <c r="N52" s="109">
        <f>K52*0.1</f>
        <v>0</v>
      </c>
      <c r="O52" s="90">
        <f>K52-M52-N52</f>
        <v>0</v>
      </c>
      <c r="P52" s="90"/>
      <c r="Q52" s="143"/>
    </row>
    <row r="53" spans="1:17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66" t="s">
        <v>19</v>
      </c>
      <c r="C54" s="275"/>
      <c r="D54" s="275"/>
      <c r="E54" s="275"/>
      <c r="F54" s="275"/>
      <c r="G54" s="275"/>
      <c r="H54" s="118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50.25" customHeight="1">
      <c r="A56" s="58"/>
      <c r="B56" s="323"/>
      <c r="C56" s="332" t="s">
        <v>155</v>
      </c>
      <c r="D56" s="332" t="s">
        <v>174</v>
      </c>
      <c r="E56" s="332" t="s">
        <v>164</v>
      </c>
      <c r="F56" s="332" t="s">
        <v>165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83.25" customHeight="1">
      <c r="A59" s="58"/>
      <c r="B59" s="129" t="s">
        <v>59</v>
      </c>
      <c r="C59" s="144" t="s">
        <v>107</v>
      </c>
      <c r="D59" s="180" t="s">
        <v>171</v>
      </c>
      <c r="E59" s="180" t="s">
        <v>171</v>
      </c>
      <c r="F59" s="180" t="s">
        <v>66</v>
      </c>
      <c r="G59" s="125"/>
      <c r="H59" s="145" t="s">
        <v>21</v>
      </c>
      <c r="I59" s="127" t="s">
        <v>22</v>
      </c>
      <c r="J59" s="91">
        <v>792</v>
      </c>
      <c r="K59" s="128">
        <v>60</v>
      </c>
      <c r="L59" s="119"/>
      <c r="M59" s="128">
        <v>57</v>
      </c>
      <c r="N59" s="146">
        <f>K59*0.1</f>
        <v>6</v>
      </c>
      <c r="O59" s="119">
        <v>0</v>
      </c>
      <c r="P59" s="119"/>
      <c r="Q59" s="119"/>
    </row>
    <row r="60" spans="1:17" ht="83.25" customHeight="1">
      <c r="A60" s="58"/>
      <c r="B60" s="178" t="s">
        <v>60</v>
      </c>
      <c r="C60" s="101" t="s">
        <v>162</v>
      </c>
      <c r="D60" s="101" t="s">
        <v>31</v>
      </c>
      <c r="E60" s="119" t="s">
        <v>163</v>
      </c>
      <c r="F60" s="124" t="s">
        <v>66</v>
      </c>
      <c r="G60" s="114"/>
      <c r="H60" s="126" t="s">
        <v>21</v>
      </c>
      <c r="I60" s="127" t="s">
        <v>22</v>
      </c>
      <c r="J60" s="91"/>
      <c r="K60" s="103">
        <v>1</v>
      </c>
      <c r="L60" s="90">
        <v>0</v>
      </c>
      <c r="M60" s="103">
        <v>1</v>
      </c>
      <c r="N60" s="146">
        <f>K60*0.1</f>
        <v>0.1</v>
      </c>
      <c r="O60" s="90">
        <v>0</v>
      </c>
      <c r="P60" s="90"/>
      <c r="Q60" s="90"/>
    </row>
    <row r="61" spans="1:17" ht="15.75">
      <c r="A61" s="58"/>
      <c r="B61" s="148"/>
      <c r="C61" s="149"/>
      <c r="D61" s="149"/>
      <c r="E61" s="150"/>
      <c r="F61" s="150"/>
      <c r="G61" s="150"/>
      <c r="H61" s="151"/>
      <c r="I61" s="152"/>
      <c r="J61" s="88"/>
      <c r="K61" s="154"/>
      <c r="L61" s="154"/>
      <c r="M61" s="154"/>
      <c r="N61" s="154"/>
      <c r="O61" s="154"/>
      <c r="P61" s="154"/>
      <c r="Q61" s="89"/>
    </row>
    <row r="62" spans="1:17" ht="18.75">
      <c r="A62" s="58"/>
      <c r="B62" s="70"/>
      <c r="C62" s="73" t="s">
        <v>5</v>
      </c>
      <c r="D62" s="268">
        <v>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15.75" customHeight="1">
      <c r="A63" s="58"/>
      <c r="B63" s="85" t="s">
        <v>6</v>
      </c>
      <c r="C63" s="58"/>
      <c r="D63" s="58"/>
      <c r="E63" s="58"/>
      <c r="F63" s="58"/>
      <c r="G63" s="58"/>
      <c r="H63" s="58"/>
      <c r="I63" s="58"/>
      <c r="J63" s="58"/>
      <c r="K63" s="58"/>
      <c r="L63" s="340" t="s">
        <v>72</v>
      </c>
      <c r="M63" s="340"/>
      <c r="N63" s="341"/>
      <c r="O63" s="380" t="s">
        <v>217</v>
      </c>
      <c r="P63" s="155"/>
      <c r="Q63" s="86"/>
    </row>
    <row r="64" spans="1:17" ht="34.5" customHeight="1">
      <c r="A64" s="58"/>
      <c r="B64" s="276" t="s">
        <v>38</v>
      </c>
      <c r="C64" s="277"/>
      <c r="D64" s="277"/>
      <c r="E64" s="277"/>
      <c r="F64" s="277"/>
      <c r="G64" s="264"/>
      <c r="H64" s="264"/>
      <c r="I64" s="58"/>
      <c r="J64" s="58"/>
      <c r="K64" s="58"/>
      <c r="L64" s="340"/>
      <c r="M64" s="340"/>
      <c r="N64" s="341"/>
      <c r="O64" s="381"/>
      <c r="P64" s="155"/>
      <c r="Q64" s="70"/>
    </row>
    <row r="65" spans="1:17" ht="15.75">
      <c r="A65" s="58"/>
      <c r="B65" s="81" t="s">
        <v>93</v>
      </c>
      <c r="C65" s="58"/>
      <c r="D65" s="58"/>
      <c r="E65" s="81" t="s">
        <v>27</v>
      </c>
      <c r="F65" s="81"/>
      <c r="G65" s="81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5.75">
      <c r="A66" s="58"/>
      <c r="B66" s="357" t="s">
        <v>80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</row>
    <row r="67" spans="1:17" ht="15.75">
      <c r="A67" s="58"/>
      <c r="B67" s="58" t="s">
        <v>7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72"/>
    </row>
    <row r="68" spans="1:17" ht="63" customHeight="1">
      <c r="A68" s="58"/>
      <c r="B68" s="322" t="s">
        <v>81</v>
      </c>
      <c r="C68" s="325" t="s">
        <v>8</v>
      </c>
      <c r="D68" s="326"/>
      <c r="E68" s="329"/>
      <c r="F68" s="330" t="s">
        <v>99</v>
      </c>
      <c r="G68" s="331"/>
      <c r="H68" s="325" t="s">
        <v>9</v>
      </c>
      <c r="I68" s="326"/>
      <c r="J68" s="326"/>
      <c r="K68" s="326"/>
      <c r="L68" s="326"/>
      <c r="M68" s="326"/>
      <c r="N68" s="326"/>
      <c r="O68" s="326"/>
      <c r="P68" s="329"/>
      <c r="Q68" s="88"/>
    </row>
    <row r="69" spans="1:17" ht="35.25" customHeight="1">
      <c r="A69" s="58"/>
      <c r="B69" s="323"/>
      <c r="C69" s="332" t="s">
        <v>155</v>
      </c>
      <c r="D69" s="332" t="s">
        <v>174</v>
      </c>
      <c r="E69" s="332" t="s">
        <v>164</v>
      </c>
      <c r="F69" s="332" t="s">
        <v>165</v>
      </c>
      <c r="G69" s="332" t="s">
        <v>10</v>
      </c>
      <c r="H69" s="322" t="s">
        <v>82</v>
      </c>
      <c r="I69" s="325" t="s">
        <v>91</v>
      </c>
      <c r="J69" s="329"/>
      <c r="K69" s="325" t="s">
        <v>100</v>
      </c>
      <c r="L69" s="326"/>
      <c r="M69" s="329"/>
      <c r="N69" s="322" t="s">
        <v>88</v>
      </c>
      <c r="O69" s="336" t="s">
        <v>89</v>
      </c>
      <c r="P69" s="322" t="s">
        <v>90</v>
      </c>
      <c r="Q69" s="355"/>
    </row>
    <row r="70" spans="1:17" ht="109.5" customHeight="1">
      <c r="A70" s="58"/>
      <c r="B70" s="323"/>
      <c r="C70" s="342"/>
      <c r="D70" s="342"/>
      <c r="E70" s="342"/>
      <c r="F70" s="342"/>
      <c r="G70" s="333"/>
      <c r="H70" s="323"/>
      <c r="I70" s="92" t="s">
        <v>84</v>
      </c>
      <c r="J70" s="92" t="s">
        <v>73</v>
      </c>
      <c r="K70" s="156" t="s">
        <v>95</v>
      </c>
      <c r="L70" s="92" t="s">
        <v>86</v>
      </c>
      <c r="M70" s="156" t="s">
        <v>87</v>
      </c>
      <c r="N70" s="323"/>
      <c r="O70" s="337"/>
      <c r="P70" s="323"/>
      <c r="Q70" s="355"/>
    </row>
    <row r="71" spans="1:17" ht="16.5" customHeight="1">
      <c r="A71" s="58"/>
      <c r="B71" s="96">
        <v>1</v>
      </c>
      <c r="C71" s="157">
        <v>2</v>
      </c>
      <c r="D71" s="157">
        <v>3</v>
      </c>
      <c r="E71" s="157">
        <v>4</v>
      </c>
      <c r="F71" s="157">
        <v>5</v>
      </c>
      <c r="G71" s="157">
        <v>6</v>
      </c>
      <c r="H71" s="96">
        <v>7</v>
      </c>
      <c r="I71" s="96">
        <v>8</v>
      </c>
      <c r="J71" s="96">
        <v>9</v>
      </c>
      <c r="K71" s="96">
        <v>10</v>
      </c>
      <c r="L71" s="96">
        <v>11</v>
      </c>
      <c r="M71" s="96">
        <v>12</v>
      </c>
      <c r="N71" s="96">
        <v>13</v>
      </c>
      <c r="O71" s="96">
        <v>14</v>
      </c>
      <c r="P71" s="96">
        <v>15</v>
      </c>
      <c r="Q71" s="89"/>
    </row>
    <row r="72" spans="1:17" ht="31.5" customHeight="1">
      <c r="A72" s="58"/>
      <c r="B72" s="371" t="s">
        <v>185</v>
      </c>
      <c r="C72" s="391" t="s">
        <v>107</v>
      </c>
      <c r="D72" s="374" t="s">
        <v>171</v>
      </c>
      <c r="E72" s="374" t="s">
        <v>171</v>
      </c>
      <c r="F72" s="107" t="s">
        <v>66</v>
      </c>
      <c r="G72" s="107"/>
      <c r="H72" s="101" t="s">
        <v>12</v>
      </c>
      <c r="I72" s="158" t="s">
        <v>13</v>
      </c>
      <c r="J72" s="159"/>
      <c r="K72" s="90">
        <v>100</v>
      </c>
      <c r="L72" s="90"/>
      <c r="M72" s="90">
        <f>K72</f>
        <v>100</v>
      </c>
      <c r="N72" s="90">
        <f>K72*0.1</f>
        <v>10</v>
      </c>
      <c r="O72" s="90">
        <v>0</v>
      </c>
      <c r="P72" s="90"/>
      <c r="Q72" s="89"/>
    </row>
    <row r="73" spans="1:17" ht="47.25" customHeight="1">
      <c r="A73" s="58"/>
      <c r="B73" s="373"/>
      <c r="C73" s="393"/>
      <c r="D73" s="376"/>
      <c r="E73" s="376"/>
      <c r="F73" s="107"/>
      <c r="G73" s="107"/>
      <c r="H73" s="101" t="s">
        <v>186</v>
      </c>
      <c r="I73" s="102" t="s">
        <v>13</v>
      </c>
      <c r="J73" s="91"/>
      <c r="K73" s="109">
        <v>90</v>
      </c>
      <c r="L73" s="109"/>
      <c r="M73" s="109">
        <f>K73</f>
        <v>90</v>
      </c>
      <c r="N73" s="109">
        <f>K73*0.1</f>
        <v>9</v>
      </c>
      <c r="O73" s="90">
        <v>0</v>
      </c>
      <c r="P73" s="90"/>
      <c r="Q73" s="89"/>
    </row>
    <row r="74" spans="1:17" ht="27.75" customHeight="1">
      <c r="A74" s="58"/>
      <c r="B74" s="348"/>
      <c r="C74" s="351"/>
      <c r="D74" s="351"/>
      <c r="E74" s="106"/>
      <c r="F74" s="107"/>
      <c r="G74" s="107"/>
      <c r="H74" s="101" t="s">
        <v>152</v>
      </c>
      <c r="I74" s="102" t="s">
        <v>13</v>
      </c>
      <c r="J74" s="91"/>
      <c r="K74" s="109">
        <v>90</v>
      </c>
      <c r="L74" s="109"/>
      <c r="M74" s="109">
        <f>K74</f>
        <v>90</v>
      </c>
      <c r="N74" s="109">
        <f>K74*0.1</f>
        <v>9</v>
      </c>
      <c r="O74" s="90">
        <v>0</v>
      </c>
      <c r="P74" s="90"/>
      <c r="Q74" s="89"/>
    </row>
    <row r="75" spans="1:17" ht="96">
      <c r="A75" s="58"/>
      <c r="B75" s="394"/>
      <c r="C75" s="395"/>
      <c r="D75" s="395"/>
      <c r="E75" s="140"/>
      <c r="F75" s="114"/>
      <c r="G75" s="114"/>
      <c r="H75" s="115" t="s">
        <v>67</v>
      </c>
      <c r="I75" s="116" t="s">
        <v>18</v>
      </c>
      <c r="J75" s="117"/>
      <c r="K75" s="103">
        <v>0</v>
      </c>
      <c r="L75" s="103"/>
      <c r="M75" s="90">
        <f>K75</f>
        <v>0</v>
      </c>
      <c r="N75" s="109">
        <f>K75*0.1</f>
        <v>0</v>
      </c>
      <c r="O75" s="90">
        <f>K75-M75-N75</f>
        <v>0</v>
      </c>
      <c r="P75" s="90"/>
      <c r="Q75" s="72"/>
    </row>
    <row r="76" spans="1:17" ht="15.75">
      <c r="A76" s="58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24" customHeight="1">
      <c r="A77" s="58"/>
      <c r="B77" s="264" t="s">
        <v>19</v>
      </c>
      <c r="C77" s="263"/>
      <c r="D77" s="263"/>
      <c r="E77" s="263"/>
      <c r="F77" s="263"/>
      <c r="G77" s="263"/>
      <c r="H77" s="118"/>
      <c r="I77" s="118"/>
      <c r="J77" s="118"/>
      <c r="K77" s="118"/>
      <c r="L77" s="118"/>
      <c r="M77" s="118"/>
      <c r="N77" s="118"/>
      <c r="O77" s="118"/>
      <c r="P77" s="118"/>
      <c r="Q77" s="58"/>
    </row>
    <row r="78" spans="1:17" ht="63.75" customHeight="1">
      <c r="A78" s="58"/>
      <c r="B78" s="322" t="s">
        <v>81</v>
      </c>
      <c r="C78" s="325" t="s">
        <v>8</v>
      </c>
      <c r="D78" s="326"/>
      <c r="E78" s="329"/>
      <c r="F78" s="330" t="s">
        <v>99</v>
      </c>
      <c r="G78" s="331"/>
      <c r="H78" s="325" t="s">
        <v>20</v>
      </c>
      <c r="I78" s="326"/>
      <c r="J78" s="326"/>
      <c r="K78" s="326"/>
      <c r="L78" s="326"/>
      <c r="M78" s="326"/>
      <c r="N78" s="326"/>
      <c r="O78" s="326"/>
      <c r="P78" s="326"/>
      <c r="Q78" s="322" t="s">
        <v>76</v>
      </c>
    </row>
    <row r="79" spans="1:17" ht="37.5" customHeight="1">
      <c r="A79" s="58"/>
      <c r="B79" s="323"/>
      <c r="C79" s="332" t="s">
        <v>155</v>
      </c>
      <c r="D79" s="332" t="s">
        <v>174</v>
      </c>
      <c r="E79" s="332" t="s">
        <v>164</v>
      </c>
      <c r="F79" s="332" t="s">
        <v>165</v>
      </c>
      <c r="G79" s="332" t="s">
        <v>10</v>
      </c>
      <c r="H79" s="322" t="s">
        <v>82</v>
      </c>
      <c r="I79" s="325" t="s">
        <v>91</v>
      </c>
      <c r="J79" s="329"/>
      <c r="K79" s="325" t="s">
        <v>100</v>
      </c>
      <c r="L79" s="326"/>
      <c r="M79" s="329"/>
      <c r="N79" s="322" t="s">
        <v>88</v>
      </c>
      <c r="O79" s="336" t="s">
        <v>89</v>
      </c>
      <c r="P79" s="334" t="s">
        <v>90</v>
      </c>
      <c r="Q79" s="323"/>
    </row>
    <row r="80" spans="1:17" ht="94.5">
      <c r="A80" s="58"/>
      <c r="B80" s="323"/>
      <c r="C80" s="342"/>
      <c r="D80" s="342"/>
      <c r="E80" s="342"/>
      <c r="F80" s="342"/>
      <c r="G80" s="333"/>
      <c r="H80" s="323"/>
      <c r="I80" s="92" t="s">
        <v>84</v>
      </c>
      <c r="J80" s="92" t="s">
        <v>73</v>
      </c>
      <c r="K80" s="156" t="s">
        <v>95</v>
      </c>
      <c r="L80" s="92" t="s">
        <v>86</v>
      </c>
      <c r="M80" s="156" t="s">
        <v>87</v>
      </c>
      <c r="N80" s="323"/>
      <c r="O80" s="337"/>
      <c r="P80" s="335"/>
      <c r="Q80" s="323"/>
    </row>
    <row r="81" spans="1:17" ht="15.75">
      <c r="A81" s="58"/>
      <c r="B81" s="96">
        <v>1</v>
      </c>
      <c r="C81" s="157">
        <v>2</v>
      </c>
      <c r="D81" s="157">
        <v>3</v>
      </c>
      <c r="E81" s="157">
        <v>4</v>
      </c>
      <c r="F81" s="157">
        <v>5</v>
      </c>
      <c r="G81" s="157">
        <v>6</v>
      </c>
      <c r="H81" s="96">
        <v>7</v>
      </c>
      <c r="I81" s="96">
        <v>8</v>
      </c>
      <c r="J81" s="96">
        <v>9</v>
      </c>
      <c r="K81" s="96">
        <v>10</v>
      </c>
      <c r="L81" s="96">
        <v>11</v>
      </c>
      <c r="M81" s="96">
        <v>12</v>
      </c>
      <c r="N81" s="96">
        <v>13</v>
      </c>
      <c r="O81" s="96">
        <v>14</v>
      </c>
      <c r="P81" s="96">
        <v>15</v>
      </c>
      <c r="Q81" s="96">
        <v>16</v>
      </c>
    </row>
    <row r="82" spans="1:17" ht="89.25" customHeight="1">
      <c r="A82" s="58"/>
      <c r="B82" s="178" t="s">
        <v>185</v>
      </c>
      <c r="C82" s="101" t="s">
        <v>107</v>
      </c>
      <c r="D82" s="180" t="s">
        <v>171</v>
      </c>
      <c r="E82" s="180" t="s">
        <v>171</v>
      </c>
      <c r="F82" s="125" t="s">
        <v>66</v>
      </c>
      <c r="G82" s="125"/>
      <c r="H82" s="145" t="s">
        <v>21</v>
      </c>
      <c r="I82" s="160" t="s">
        <v>22</v>
      </c>
      <c r="J82" s="159">
        <v>792</v>
      </c>
      <c r="K82" s="103">
        <v>5</v>
      </c>
      <c r="L82" s="90"/>
      <c r="M82" s="103">
        <v>5</v>
      </c>
      <c r="N82" s="109">
        <f>K82*0.1</f>
        <v>0.5</v>
      </c>
      <c r="O82" s="90">
        <v>0</v>
      </c>
      <c r="P82" s="90"/>
      <c r="Q82" s="90"/>
    </row>
    <row r="83" spans="1:17" ht="15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181"/>
      <c r="O83" s="58"/>
      <c r="P83" s="58"/>
      <c r="Q83" s="58"/>
    </row>
    <row r="84" spans="1:17" ht="15.75">
      <c r="A84" s="58"/>
      <c r="B84" s="327" t="s">
        <v>101</v>
      </c>
      <c r="C84" s="327"/>
      <c r="D84" s="386" t="s">
        <v>136</v>
      </c>
      <c r="E84" s="386"/>
      <c r="F84" s="386"/>
      <c r="G84" s="386"/>
      <c r="H84" s="386"/>
      <c r="I84" s="386"/>
      <c r="J84" s="386"/>
      <c r="K84" s="58"/>
      <c r="L84" s="58" t="s">
        <v>23</v>
      </c>
      <c r="M84" s="58"/>
      <c r="N84" s="386" t="s">
        <v>57</v>
      </c>
      <c r="O84" s="386"/>
      <c r="P84" s="58"/>
      <c r="Q84" s="58"/>
    </row>
    <row r="85" spans="1:17" ht="15.75">
      <c r="A85" s="58"/>
      <c r="B85" s="172" t="str">
        <f>D4</f>
        <v>" 30 "  ДЕКАБРЯ   2021г</v>
      </c>
      <c r="C85" s="171"/>
      <c r="D85" s="171"/>
      <c r="E85" s="173" t="s">
        <v>102</v>
      </c>
      <c r="F85" s="173"/>
      <c r="G85" s="173"/>
      <c r="H85" s="328"/>
      <c r="I85" s="328"/>
      <c r="J85" s="171"/>
      <c r="K85" s="58"/>
      <c r="L85" s="173" t="s">
        <v>24</v>
      </c>
      <c r="M85" s="58"/>
      <c r="N85" s="328" t="s">
        <v>104</v>
      </c>
      <c r="O85" s="328"/>
      <c r="P85" s="58"/>
      <c r="Q85" s="58"/>
    </row>
    <row r="86" spans="1:17" ht="15.75">
      <c r="A86" s="58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58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3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4"/>
      <c r="O90" s="4"/>
      <c r="P90" s="4"/>
    </row>
    <row r="91" spans="2:13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6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7"/>
      <c r="O92" s="17"/>
      <c r="P92" s="17"/>
    </row>
    <row r="93" spans="2:16" ht="83.2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8"/>
      <c r="O93" s="18"/>
      <c r="P93" s="18"/>
    </row>
    <row r="94" spans="2:16" ht="61.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8"/>
      <c r="O94" s="18"/>
      <c r="P94" s="18"/>
    </row>
    <row r="95" spans="2:16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1"/>
      <c r="O95" s="11"/>
      <c r="P95" s="11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"/>
      <c r="O96" s="11"/>
      <c r="P96" s="11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3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2:13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6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7"/>
      <c r="O107" s="17"/>
      <c r="P107" s="17"/>
    </row>
    <row r="108" spans="2:16" ht="29.25" customHeight="1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7"/>
      <c r="O108" s="17"/>
      <c r="P108" s="17"/>
    </row>
    <row r="109" spans="2:16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7"/>
      <c r="O109" s="17"/>
      <c r="P109" s="17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1"/>
      <c r="O110" s="11"/>
      <c r="P110" s="11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3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</sheetData>
  <sheetProtection/>
  <mergeCells count="142">
    <mergeCell ref="B84:C84"/>
    <mergeCell ref="D84:J84"/>
    <mergeCell ref="N84:O84"/>
    <mergeCell ref="H85:I85"/>
    <mergeCell ref="N85:O85"/>
    <mergeCell ref="G79:G80"/>
    <mergeCell ref="H79:H80"/>
    <mergeCell ref="I79:J79"/>
    <mergeCell ref="B78:B80"/>
    <mergeCell ref="C78:E78"/>
    <mergeCell ref="P69:P70"/>
    <mergeCell ref="F79:F80"/>
    <mergeCell ref="H69:H70"/>
    <mergeCell ref="I69:J69"/>
    <mergeCell ref="K69:M69"/>
    <mergeCell ref="K79:M79"/>
    <mergeCell ref="N79:N80"/>
    <mergeCell ref="O79:O80"/>
    <mergeCell ref="C74:C75"/>
    <mergeCell ref="Q78:Q80"/>
    <mergeCell ref="C79:C80"/>
    <mergeCell ref="D79:D80"/>
    <mergeCell ref="E79:E80"/>
    <mergeCell ref="F78:G78"/>
    <mergeCell ref="H78:P78"/>
    <mergeCell ref="P79:P80"/>
    <mergeCell ref="L63:N64"/>
    <mergeCell ref="H68:P68"/>
    <mergeCell ref="Q69:Q70"/>
    <mergeCell ref="B72:B73"/>
    <mergeCell ref="C72:C73"/>
    <mergeCell ref="D72:D73"/>
    <mergeCell ref="G69:G70"/>
    <mergeCell ref="E69:E70"/>
    <mergeCell ref="N69:N70"/>
    <mergeCell ref="O69:O70"/>
    <mergeCell ref="B74:B75"/>
    <mergeCell ref="O63:O64"/>
    <mergeCell ref="B66:Q66"/>
    <mergeCell ref="B68:B70"/>
    <mergeCell ref="C68:E68"/>
    <mergeCell ref="F68:G68"/>
    <mergeCell ref="D74:D75"/>
    <mergeCell ref="C69:C70"/>
    <mergeCell ref="D69:D70"/>
    <mergeCell ref="F69:F70"/>
    <mergeCell ref="Q55:Q57"/>
    <mergeCell ref="C56:C57"/>
    <mergeCell ref="D56:D57"/>
    <mergeCell ref="E56:E57"/>
    <mergeCell ref="F56:F57"/>
    <mergeCell ref="G56:G57"/>
    <mergeCell ref="H55:P55"/>
    <mergeCell ref="O56:O57"/>
    <mergeCell ref="P56:P57"/>
    <mergeCell ref="H56:H57"/>
    <mergeCell ref="I56:J56"/>
    <mergeCell ref="K56:M56"/>
    <mergeCell ref="N56:N57"/>
    <mergeCell ref="B50:B52"/>
    <mergeCell ref="C50:C52"/>
    <mergeCell ref="D50:D52"/>
    <mergeCell ref="B55:B57"/>
    <mergeCell ref="C55:E55"/>
    <mergeCell ref="F55:G55"/>
    <mergeCell ref="F50:F52"/>
    <mergeCell ref="P45:P46"/>
    <mergeCell ref="Q45:Q46"/>
    <mergeCell ref="B48:B49"/>
    <mergeCell ref="C48:C49"/>
    <mergeCell ref="D48:D49"/>
    <mergeCell ref="F48:F49"/>
    <mergeCell ref="G48:G49"/>
    <mergeCell ref="F45:F46"/>
    <mergeCell ref="H45:H46"/>
    <mergeCell ref="I45:J45"/>
    <mergeCell ref="K45:M45"/>
    <mergeCell ref="N45:N46"/>
    <mergeCell ref="L39:N40"/>
    <mergeCell ref="G50:G52"/>
    <mergeCell ref="O39:O40"/>
    <mergeCell ref="O45:O46"/>
    <mergeCell ref="P39:P40"/>
    <mergeCell ref="B42:Q42"/>
    <mergeCell ref="B44:B46"/>
    <mergeCell ref="C44:E44"/>
    <mergeCell ref="F44:G44"/>
    <mergeCell ref="H44:P44"/>
    <mergeCell ref="C45:C46"/>
    <mergeCell ref="D45:D46"/>
    <mergeCell ref="G45:G46"/>
    <mergeCell ref="E45:E46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K20:M20"/>
    <mergeCell ref="N20:N21"/>
    <mergeCell ref="B30:B32"/>
    <mergeCell ref="C30:E30"/>
    <mergeCell ref="F30:G30"/>
    <mergeCell ref="H30:P30"/>
    <mergeCell ref="O31:O32"/>
    <mergeCell ref="P31:P32"/>
    <mergeCell ref="B24:B27"/>
    <mergeCell ref="C24:C27"/>
    <mergeCell ref="D24:D27"/>
    <mergeCell ref="G20:G21"/>
    <mergeCell ref="H20:H21"/>
    <mergeCell ref="I20:J20"/>
    <mergeCell ref="O20:O21"/>
    <mergeCell ref="L14:N14"/>
    <mergeCell ref="B17:Q17"/>
    <mergeCell ref="B19:B21"/>
    <mergeCell ref="C19:E19"/>
    <mergeCell ref="F19:G19"/>
    <mergeCell ref="H19:P19"/>
    <mergeCell ref="C20:C21"/>
    <mergeCell ref="P20:P21"/>
    <mergeCell ref="Q20:Q21"/>
    <mergeCell ref="C2:H2"/>
    <mergeCell ref="B6:E6"/>
    <mergeCell ref="G6:K6"/>
    <mergeCell ref="B7:G7"/>
    <mergeCell ref="H7:J7"/>
    <mergeCell ref="B8:D8"/>
    <mergeCell ref="G8:K8"/>
    <mergeCell ref="F24:F27"/>
    <mergeCell ref="E50:E52"/>
    <mergeCell ref="E48:E49"/>
    <mergeCell ref="E72:E73"/>
    <mergeCell ref="D20:D21"/>
    <mergeCell ref="E20:E21"/>
    <mergeCell ref="F20:F21"/>
    <mergeCell ref="E34:E35"/>
    <mergeCell ref="D37:F3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3" manualBreakCount="3">
    <brk id="28" max="16" man="1"/>
    <brk id="37" max="16" man="1"/>
    <brk id="60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G91"/>
  <sheetViews>
    <sheetView view="pageBreakPreview" zoomScale="80" zoomScaleSheetLayoutView="80" zoomScalePageLayoutView="0" workbookViewId="0" topLeftCell="A1">
      <selection activeCell="M60" sqref="M60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'свод школы'!C2:H2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37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'свод школы'!D3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'свод школы'!D4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'свод школы'!O5</f>
        <v>44560</v>
      </c>
      <c r="P5" s="78"/>
      <c r="Q5" s="58"/>
    </row>
    <row r="6" spans="1:17" ht="52.5" customHeight="1">
      <c r="A6" s="58"/>
      <c r="B6" s="363" t="s">
        <v>78</v>
      </c>
      <c r="C6" s="363"/>
      <c r="D6" s="363"/>
      <c r="E6" s="363"/>
      <c r="F6" s="80"/>
      <c r="G6" s="369" t="s">
        <v>131</v>
      </c>
      <c r="H6" s="369"/>
      <c r="I6" s="369"/>
      <c r="J6" s="369"/>
      <c r="K6" s="369"/>
      <c r="L6" s="58"/>
      <c r="M6" s="58"/>
      <c r="N6" s="75" t="s">
        <v>71</v>
      </c>
      <c r="O6" s="71"/>
      <c r="P6" s="72"/>
      <c r="Q6" s="58"/>
    </row>
    <row r="7" spans="1:17" ht="21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5.75">
      <c r="A13" s="58"/>
      <c r="B13" s="70"/>
      <c r="C13" s="73" t="s">
        <v>5</v>
      </c>
      <c r="D13" s="70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69" t="s">
        <v>26</v>
      </c>
      <c r="C15" s="270"/>
      <c r="D15" s="270"/>
      <c r="E15" s="270"/>
      <c r="F15" s="270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81" t="s">
        <v>27</v>
      </c>
      <c r="F16" s="81"/>
      <c r="G16" s="81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58" t="s">
        <v>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164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66" customHeight="1">
      <c r="A23" s="58"/>
      <c r="B23" s="177" t="s">
        <v>63</v>
      </c>
      <c r="C23" s="101" t="s">
        <v>107</v>
      </c>
      <c r="D23" s="114" t="s">
        <v>150</v>
      </c>
      <c r="E23" s="356"/>
      <c r="F23" s="99" t="s">
        <v>56</v>
      </c>
      <c r="G23" s="100"/>
      <c r="H23" s="101" t="s">
        <v>12</v>
      </c>
      <c r="I23" s="102" t="s">
        <v>13</v>
      </c>
      <c r="J23" s="91"/>
      <c r="K23" s="90">
        <v>100</v>
      </c>
      <c r="L23" s="90">
        <v>0</v>
      </c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48" t="s">
        <v>64</v>
      </c>
      <c r="C24" s="351" t="s">
        <v>14</v>
      </c>
      <c r="D24" s="351" t="s">
        <v>31</v>
      </c>
      <c r="E24" s="345"/>
      <c r="F24" s="374" t="s">
        <v>167</v>
      </c>
      <c r="G24" s="107"/>
      <c r="H24" s="101" t="s">
        <v>15</v>
      </c>
      <c r="I24" s="102" t="s">
        <v>13</v>
      </c>
      <c r="J24" s="91"/>
      <c r="K24" s="109">
        <v>8</v>
      </c>
      <c r="L24" s="109">
        <v>0</v>
      </c>
      <c r="M24" s="109">
        <f>K24</f>
        <v>8</v>
      </c>
      <c r="N24" s="109">
        <f>K24*0.1</f>
        <v>0.8</v>
      </c>
      <c r="O24" s="90">
        <v>0</v>
      </c>
      <c r="P24" s="90"/>
      <c r="Q24" s="89"/>
    </row>
    <row r="25" spans="1:17" ht="30" customHeight="1">
      <c r="A25" s="58"/>
      <c r="B25" s="349"/>
      <c r="C25" s="352"/>
      <c r="D25" s="352"/>
      <c r="E25" s="345"/>
      <c r="F25" s="375"/>
      <c r="G25" s="107"/>
      <c r="H25" s="101" t="s">
        <v>16</v>
      </c>
      <c r="I25" s="102" t="s">
        <v>13</v>
      </c>
      <c r="J25" s="91"/>
      <c r="K25" s="109">
        <v>12.5</v>
      </c>
      <c r="L25" s="90">
        <v>0</v>
      </c>
      <c r="M25" s="109">
        <f>K25</f>
        <v>12.5</v>
      </c>
      <c r="N25" s="109">
        <f>K25*0.1</f>
        <v>1.25</v>
      </c>
      <c r="O25" s="90">
        <v>0</v>
      </c>
      <c r="P25" s="90"/>
      <c r="Q25" s="89"/>
    </row>
    <row r="26" spans="1:17" ht="60.75" customHeight="1">
      <c r="A26" s="58"/>
      <c r="B26" s="349"/>
      <c r="C26" s="352"/>
      <c r="D26" s="352"/>
      <c r="E26" s="345"/>
      <c r="F26" s="375"/>
      <c r="G26" s="107"/>
      <c r="H26" s="101" t="s">
        <v>39</v>
      </c>
      <c r="I26" s="102" t="s">
        <v>13</v>
      </c>
      <c r="J26" s="91"/>
      <c r="K26" s="109">
        <v>100</v>
      </c>
      <c r="L26" s="109">
        <v>0</v>
      </c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9.5" customHeight="1">
      <c r="A27" s="58"/>
      <c r="B27" s="350"/>
      <c r="C27" s="346"/>
      <c r="D27" s="346"/>
      <c r="E27" s="347"/>
      <c r="F27" s="376"/>
      <c r="G27" s="114"/>
      <c r="H27" s="115" t="s">
        <v>17</v>
      </c>
      <c r="I27" s="116" t="s">
        <v>18</v>
      </c>
      <c r="J27" s="117"/>
      <c r="K27" s="103">
        <v>0</v>
      </c>
      <c r="L27" s="103">
        <v>0</v>
      </c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71" t="s">
        <v>19</v>
      </c>
      <c r="C29" s="272"/>
      <c r="D29" s="272"/>
      <c r="E29" s="272"/>
      <c r="F29" s="272"/>
      <c r="G29" s="272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80.2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164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04.25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63.75" customHeight="1">
      <c r="A34" s="58"/>
      <c r="B34" s="121" t="s">
        <v>63</v>
      </c>
      <c r="C34" s="179" t="s">
        <v>113</v>
      </c>
      <c r="D34" s="114" t="s">
        <v>150</v>
      </c>
      <c r="E34" s="356"/>
      <c r="F34" s="99" t="s">
        <v>66</v>
      </c>
      <c r="G34" s="125"/>
      <c r="H34" s="126" t="s">
        <v>21</v>
      </c>
      <c r="I34" s="127" t="s">
        <v>22</v>
      </c>
      <c r="J34" s="91">
        <v>792</v>
      </c>
      <c r="K34" s="128">
        <v>45</v>
      </c>
      <c r="L34" s="119">
        <v>0</v>
      </c>
      <c r="M34" s="128">
        <v>44</v>
      </c>
      <c r="N34" s="109">
        <f>K34*0.1</f>
        <v>4.5</v>
      </c>
      <c r="O34" s="90">
        <v>0</v>
      </c>
      <c r="P34" s="90"/>
      <c r="Q34" s="90"/>
    </row>
    <row r="35" spans="1:17" ht="108.75" customHeight="1">
      <c r="A35" s="58"/>
      <c r="B35" s="129" t="s">
        <v>64</v>
      </c>
      <c r="C35" s="179" t="s">
        <v>14</v>
      </c>
      <c r="D35" s="101" t="s">
        <v>31</v>
      </c>
      <c r="E35" s="347"/>
      <c r="F35" s="124" t="s">
        <v>167</v>
      </c>
      <c r="G35" s="114"/>
      <c r="H35" s="126" t="s">
        <v>21</v>
      </c>
      <c r="I35" s="127" t="s">
        <v>22</v>
      </c>
      <c r="J35" s="91">
        <v>792</v>
      </c>
      <c r="K35" s="103">
        <v>3</v>
      </c>
      <c r="L35" s="90"/>
      <c r="M35" s="103">
        <v>3</v>
      </c>
      <c r="N35" s="109">
        <f>K35*0.1</f>
        <v>0.30000000000000004</v>
      </c>
      <c r="O35" s="90">
        <v>0</v>
      </c>
      <c r="P35" s="90"/>
      <c r="Q35" s="90"/>
    </row>
    <row r="36" spans="1:17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8.75">
      <c r="A38" s="72"/>
      <c r="B38" s="133"/>
      <c r="C38" s="73" t="s">
        <v>5</v>
      </c>
      <c r="D38" s="268">
        <v>2</v>
      </c>
      <c r="E38" s="58"/>
      <c r="F38" s="58"/>
      <c r="G38" s="58"/>
      <c r="H38" s="58"/>
      <c r="I38" s="58"/>
      <c r="J38" s="58"/>
      <c r="K38" s="58"/>
      <c r="L38" s="58"/>
      <c r="M38" s="72"/>
      <c r="N38" s="72"/>
      <c r="O38" s="58"/>
      <c r="P38" s="58"/>
      <c r="Q38" s="72"/>
    </row>
    <row r="39" spans="1:17" ht="28.5" customHeight="1">
      <c r="A39" s="58"/>
      <c r="B39" s="85" t="s">
        <v>92</v>
      </c>
      <c r="C39" s="58"/>
      <c r="D39" s="58"/>
      <c r="E39" s="58"/>
      <c r="F39" s="58"/>
      <c r="G39" s="58"/>
      <c r="H39" s="58"/>
      <c r="I39" s="58"/>
      <c r="J39" s="58"/>
      <c r="K39" s="58"/>
      <c r="L39" s="340" t="s">
        <v>72</v>
      </c>
      <c r="M39" s="340"/>
      <c r="N39" s="341"/>
      <c r="O39" s="387" t="s">
        <v>216</v>
      </c>
      <c r="P39" s="366"/>
      <c r="Q39" s="86"/>
    </row>
    <row r="40" spans="1:17" ht="15.75" customHeight="1">
      <c r="A40" s="58"/>
      <c r="B40" s="273" t="s">
        <v>34</v>
      </c>
      <c r="C40" s="274"/>
      <c r="D40" s="274"/>
      <c r="E40" s="274"/>
      <c r="F40" s="274"/>
      <c r="G40" s="266"/>
      <c r="H40" s="266"/>
      <c r="I40" s="58"/>
      <c r="J40" s="58"/>
      <c r="K40" s="58"/>
      <c r="L40" s="340"/>
      <c r="M40" s="340"/>
      <c r="N40" s="341"/>
      <c r="O40" s="388"/>
      <c r="P40" s="366"/>
      <c r="Q40" s="134"/>
    </row>
    <row r="41" spans="1:17" ht="15.75">
      <c r="A41" s="58"/>
      <c r="B41" s="81" t="s">
        <v>93</v>
      </c>
      <c r="C41" s="58"/>
      <c r="D41" s="58"/>
      <c r="E41" s="81" t="s">
        <v>27</v>
      </c>
      <c r="F41" s="81"/>
      <c r="G41" s="81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20.25" customHeight="1">
      <c r="A42" s="58"/>
      <c r="B42" s="357" t="s">
        <v>80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</row>
    <row r="43" spans="1:17" ht="24" customHeight="1">
      <c r="A43" s="58"/>
      <c r="B43" s="58" t="s">
        <v>94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72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155</v>
      </c>
      <c r="D45" s="332" t="s">
        <v>158</v>
      </c>
      <c r="E45" s="332" t="s">
        <v>164</v>
      </c>
      <c r="F45" s="332" t="s">
        <v>165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0" customHeight="1">
      <c r="A48" s="58"/>
      <c r="B48" s="371" t="s">
        <v>59</v>
      </c>
      <c r="C48" s="384" t="s">
        <v>107</v>
      </c>
      <c r="D48" s="374" t="s">
        <v>150</v>
      </c>
      <c r="E48" s="374" t="s">
        <v>150</v>
      </c>
      <c r="F48" s="374" t="s">
        <v>66</v>
      </c>
      <c r="G48" s="374"/>
      <c r="H48" s="101" t="s">
        <v>12</v>
      </c>
      <c r="I48" s="102" t="s">
        <v>13</v>
      </c>
      <c r="J48" s="91"/>
      <c r="K48" s="90">
        <v>100</v>
      </c>
      <c r="L48" s="90">
        <v>0</v>
      </c>
      <c r="M48" s="90">
        <f>K48</f>
        <v>100</v>
      </c>
      <c r="N48" s="90">
        <f>K48*0.1</f>
        <v>10</v>
      </c>
      <c r="O48" s="90">
        <v>0</v>
      </c>
      <c r="P48" s="90"/>
      <c r="Q48" s="135"/>
    </row>
    <row r="49" spans="1:17" ht="54.75" customHeight="1">
      <c r="A49" s="58"/>
      <c r="B49" s="373"/>
      <c r="C49" s="385"/>
      <c r="D49" s="376"/>
      <c r="E49" s="376"/>
      <c r="F49" s="376"/>
      <c r="G49" s="375"/>
      <c r="H49" s="101" t="s">
        <v>15</v>
      </c>
      <c r="I49" s="102" t="s">
        <v>13</v>
      </c>
      <c r="J49" s="91"/>
      <c r="K49" s="109">
        <v>62</v>
      </c>
      <c r="L49" s="109">
        <v>0</v>
      </c>
      <c r="M49" s="109">
        <f>K49</f>
        <v>62</v>
      </c>
      <c r="N49" s="109">
        <f>K49*0.1</f>
        <v>6.2</v>
      </c>
      <c r="O49" s="90">
        <v>0</v>
      </c>
      <c r="P49" s="90"/>
      <c r="Q49" s="135"/>
    </row>
    <row r="50" spans="1:17" ht="36" customHeight="1">
      <c r="A50" s="58"/>
      <c r="B50" s="348" t="s">
        <v>60</v>
      </c>
      <c r="C50" s="351" t="s">
        <v>14</v>
      </c>
      <c r="D50" s="351" t="s">
        <v>31</v>
      </c>
      <c r="E50" s="374"/>
      <c r="F50" s="374" t="s">
        <v>66</v>
      </c>
      <c r="G50" s="375"/>
      <c r="H50" s="101" t="s">
        <v>16</v>
      </c>
      <c r="I50" s="102" t="s">
        <v>13</v>
      </c>
      <c r="J50" s="91"/>
      <c r="K50" s="109">
        <v>62</v>
      </c>
      <c r="L50" s="109">
        <v>0</v>
      </c>
      <c r="M50" s="109">
        <f>K50</f>
        <v>62</v>
      </c>
      <c r="N50" s="109">
        <f>K50*0.1</f>
        <v>6.2</v>
      </c>
      <c r="O50" s="90">
        <v>0</v>
      </c>
      <c r="P50" s="90"/>
      <c r="Q50" s="135"/>
    </row>
    <row r="51" spans="1:17" ht="60">
      <c r="A51" s="58"/>
      <c r="B51" s="349"/>
      <c r="C51" s="352"/>
      <c r="D51" s="352"/>
      <c r="E51" s="375"/>
      <c r="F51" s="375"/>
      <c r="G51" s="375"/>
      <c r="H51" s="101" t="s">
        <v>39</v>
      </c>
      <c r="I51" s="102" t="s">
        <v>13</v>
      </c>
      <c r="J51" s="91"/>
      <c r="K51" s="90">
        <v>100</v>
      </c>
      <c r="L51" s="90">
        <v>0</v>
      </c>
      <c r="M51" s="90">
        <f>K51</f>
        <v>100</v>
      </c>
      <c r="N51" s="109">
        <f>K51*0.1</f>
        <v>10</v>
      </c>
      <c r="O51" s="90">
        <v>0</v>
      </c>
      <c r="P51" s="90"/>
      <c r="Q51" s="135"/>
    </row>
    <row r="52" spans="1:17" ht="96">
      <c r="A52" s="58"/>
      <c r="B52" s="350"/>
      <c r="C52" s="346"/>
      <c r="D52" s="346"/>
      <c r="E52" s="376"/>
      <c r="F52" s="376"/>
      <c r="G52" s="376"/>
      <c r="H52" s="115" t="s">
        <v>17</v>
      </c>
      <c r="I52" s="116" t="s">
        <v>18</v>
      </c>
      <c r="J52" s="117"/>
      <c r="K52" s="103">
        <v>0</v>
      </c>
      <c r="L52" s="103">
        <v>0</v>
      </c>
      <c r="M52" s="90">
        <f>K52</f>
        <v>0</v>
      </c>
      <c r="N52" s="109">
        <f>K52*0.1</f>
        <v>0</v>
      </c>
      <c r="O52" s="90">
        <f>K52-M52-N52</f>
        <v>0</v>
      </c>
      <c r="P52" s="90"/>
      <c r="Q52" s="143"/>
    </row>
    <row r="53" spans="1:17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66" t="s">
        <v>19</v>
      </c>
      <c r="C54" s="275"/>
      <c r="D54" s="275"/>
      <c r="E54" s="275"/>
      <c r="F54" s="275"/>
      <c r="G54" s="275"/>
      <c r="H54" s="118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50.25" customHeight="1">
      <c r="A56" s="58"/>
      <c r="B56" s="323"/>
      <c r="C56" s="332" t="s">
        <v>155</v>
      </c>
      <c r="D56" s="332" t="s">
        <v>158</v>
      </c>
      <c r="E56" s="332" t="s">
        <v>164</v>
      </c>
      <c r="F56" s="332" t="s">
        <v>165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175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60.75" customHeight="1">
      <c r="A59" s="58"/>
      <c r="B59" s="129" t="s">
        <v>59</v>
      </c>
      <c r="C59" s="144" t="s">
        <v>107</v>
      </c>
      <c r="D59" s="114" t="s">
        <v>150</v>
      </c>
      <c r="E59" s="125" t="s">
        <v>150</v>
      </c>
      <c r="F59" s="180" t="s">
        <v>66</v>
      </c>
      <c r="G59" s="125"/>
      <c r="H59" s="145" t="s">
        <v>21</v>
      </c>
      <c r="I59" s="127" t="s">
        <v>22</v>
      </c>
      <c r="J59" s="91">
        <v>792</v>
      </c>
      <c r="K59" s="128">
        <v>51</v>
      </c>
      <c r="L59" s="119">
        <v>0</v>
      </c>
      <c r="M59" s="128">
        <v>52</v>
      </c>
      <c r="N59" s="146">
        <f>K59*0.1</f>
        <v>5.1000000000000005</v>
      </c>
      <c r="O59" s="119">
        <v>0</v>
      </c>
      <c r="P59" s="119"/>
      <c r="Q59" s="119"/>
    </row>
    <row r="60" spans="1:33" ht="60">
      <c r="A60" s="58"/>
      <c r="B60" s="178" t="s">
        <v>60</v>
      </c>
      <c r="C60" s="101" t="s">
        <v>162</v>
      </c>
      <c r="D60" s="101" t="s">
        <v>31</v>
      </c>
      <c r="E60" s="119" t="s">
        <v>163</v>
      </c>
      <c r="F60" s="124" t="s">
        <v>66</v>
      </c>
      <c r="G60" s="114"/>
      <c r="H60" s="126" t="s">
        <v>21</v>
      </c>
      <c r="I60" s="127" t="s">
        <v>22</v>
      </c>
      <c r="J60" s="91"/>
      <c r="K60" s="103">
        <v>1</v>
      </c>
      <c r="L60" s="90">
        <v>0</v>
      </c>
      <c r="M60" s="103">
        <v>1</v>
      </c>
      <c r="N60" s="146">
        <f>K60*0.1</f>
        <v>0.1</v>
      </c>
      <c r="O60" s="90">
        <v>0</v>
      </c>
      <c r="P60" s="90"/>
      <c r="Q60" s="90"/>
      <c r="R60" s="148"/>
      <c r="S60" s="149"/>
      <c r="T60" s="149"/>
      <c r="U60" s="150"/>
      <c r="V60" s="150"/>
      <c r="W60" s="150"/>
      <c r="X60" s="151"/>
      <c r="Y60" s="152"/>
      <c r="Z60" s="88"/>
      <c r="AA60" s="154"/>
      <c r="AB60" s="154"/>
      <c r="AC60" s="154"/>
      <c r="AD60" s="154"/>
      <c r="AE60" s="154"/>
      <c r="AF60" s="154"/>
      <c r="AG60" s="89"/>
    </row>
    <row r="61" spans="1:17" ht="15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ht="15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181"/>
      <c r="O62" s="58"/>
      <c r="P62" s="58"/>
      <c r="Q62" s="58"/>
    </row>
    <row r="63" spans="1:17" ht="15.75">
      <c r="A63" s="58"/>
      <c r="B63" s="327" t="s">
        <v>101</v>
      </c>
      <c r="C63" s="327"/>
      <c r="D63" s="386" t="s">
        <v>132</v>
      </c>
      <c r="E63" s="386"/>
      <c r="F63" s="386"/>
      <c r="G63" s="386"/>
      <c r="H63" s="386"/>
      <c r="I63" s="386"/>
      <c r="J63" s="386"/>
      <c r="K63" s="58"/>
      <c r="L63" s="58" t="s">
        <v>133</v>
      </c>
      <c r="M63" s="58"/>
      <c r="N63" s="386" t="s">
        <v>134</v>
      </c>
      <c r="O63" s="386"/>
      <c r="P63" s="58"/>
      <c r="Q63" s="58"/>
    </row>
    <row r="64" spans="1:17" ht="15.75">
      <c r="A64" s="58"/>
      <c r="B64" s="172" t="str">
        <f>D4</f>
        <v>" 30 "  ДЕКАБРЯ   2021г</v>
      </c>
      <c r="C64" s="171"/>
      <c r="D64" s="171"/>
      <c r="E64" s="173" t="s">
        <v>102</v>
      </c>
      <c r="F64" s="173"/>
      <c r="G64" s="173"/>
      <c r="H64" s="328"/>
      <c r="I64" s="328"/>
      <c r="J64" s="171"/>
      <c r="K64" s="58"/>
      <c r="L64" s="173" t="s">
        <v>24</v>
      </c>
      <c r="M64" s="58"/>
      <c r="N64" s="328" t="s">
        <v>104</v>
      </c>
      <c r="O64" s="328"/>
      <c r="P64" s="58"/>
      <c r="Q64" s="58"/>
    </row>
    <row r="65" spans="1:17" ht="15.75">
      <c r="A65" s="58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58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3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6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4"/>
      <c r="O69" s="4"/>
      <c r="P69" s="4"/>
    </row>
    <row r="70" spans="2:13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6" ht="15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7"/>
      <c r="O71" s="17"/>
      <c r="P71" s="17"/>
    </row>
    <row r="72" spans="2:16" ht="83.2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8"/>
      <c r="O72" s="18"/>
      <c r="P72" s="18"/>
    </row>
    <row r="73" spans="2:16" ht="61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8"/>
      <c r="O73" s="18"/>
      <c r="P73" s="18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6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1"/>
      <c r="O79" s="11"/>
      <c r="P79" s="11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6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7"/>
      <c r="O86" s="17"/>
      <c r="P86" s="17"/>
    </row>
    <row r="87" spans="2:16" ht="29.2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7"/>
      <c r="O87" s="17"/>
      <c r="P87" s="1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7"/>
      <c r="O88" s="17"/>
      <c r="P88" s="17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"/>
      <c r="O90" s="11"/>
      <c r="P90" s="11"/>
    </row>
    <row r="91" spans="2:13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</sheetData>
  <sheetProtection/>
  <mergeCells count="101">
    <mergeCell ref="H64:I64"/>
    <mergeCell ref="N64:O64"/>
    <mergeCell ref="I56:J56"/>
    <mergeCell ref="K56:M56"/>
    <mergeCell ref="N56:N57"/>
    <mergeCell ref="B63:C63"/>
    <mergeCell ref="D63:J63"/>
    <mergeCell ref="N63:O63"/>
    <mergeCell ref="B55:B57"/>
    <mergeCell ref="O56:O57"/>
    <mergeCell ref="Q55:Q57"/>
    <mergeCell ref="C56:C57"/>
    <mergeCell ref="D56:D57"/>
    <mergeCell ref="E56:E57"/>
    <mergeCell ref="F56:F57"/>
    <mergeCell ref="G56:G57"/>
    <mergeCell ref="H56:H57"/>
    <mergeCell ref="C55:E55"/>
    <mergeCell ref="F55:G55"/>
    <mergeCell ref="H55:P55"/>
    <mergeCell ref="P56:P57"/>
    <mergeCell ref="I45:J45"/>
    <mergeCell ref="N45:N46"/>
    <mergeCell ref="B50:B52"/>
    <mergeCell ref="C50:C52"/>
    <mergeCell ref="D50:D52"/>
    <mergeCell ref="F50:F52"/>
    <mergeCell ref="G50:G52"/>
    <mergeCell ref="P45:P46"/>
    <mergeCell ref="E50:E52"/>
    <mergeCell ref="B48:B49"/>
    <mergeCell ref="C48:C49"/>
    <mergeCell ref="D48:D49"/>
    <mergeCell ref="F48:F49"/>
    <mergeCell ref="G48:G49"/>
    <mergeCell ref="G45:G46"/>
    <mergeCell ref="E48:E49"/>
    <mergeCell ref="P39:P40"/>
    <mergeCell ref="B42:Q42"/>
    <mergeCell ref="B44:B46"/>
    <mergeCell ref="C44:E44"/>
    <mergeCell ref="F44:G44"/>
    <mergeCell ref="H44:P44"/>
    <mergeCell ref="Q45:Q46"/>
    <mergeCell ref="H45:H46"/>
    <mergeCell ref="E45:E46"/>
    <mergeCell ref="F45:F46"/>
    <mergeCell ref="K31:M31"/>
    <mergeCell ref="N31:N32"/>
    <mergeCell ref="O45:O46"/>
    <mergeCell ref="L39:N40"/>
    <mergeCell ref="O39:O40"/>
    <mergeCell ref="O31:O32"/>
    <mergeCell ref="K45:M45"/>
    <mergeCell ref="B30:B32"/>
    <mergeCell ref="C30:E30"/>
    <mergeCell ref="F30:G30"/>
    <mergeCell ref="H30:P30"/>
    <mergeCell ref="C45:C46"/>
    <mergeCell ref="D45:D46"/>
    <mergeCell ref="H31:H32"/>
    <mergeCell ref="E34:E35"/>
    <mergeCell ref="I31:J31"/>
    <mergeCell ref="D37:F37"/>
    <mergeCell ref="I20:J20"/>
    <mergeCell ref="K20:M20"/>
    <mergeCell ref="N20:N21"/>
    <mergeCell ref="Q30:Q32"/>
    <mergeCell ref="C31:C32"/>
    <mergeCell ref="D31:D32"/>
    <mergeCell ref="E31:E32"/>
    <mergeCell ref="F31:F32"/>
    <mergeCell ref="G31:G32"/>
    <mergeCell ref="P31:P32"/>
    <mergeCell ref="E23:E27"/>
    <mergeCell ref="B24:B27"/>
    <mergeCell ref="C24:C27"/>
    <mergeCell ref="D24:D27"/>
    <mergeCell ref="G20:G21"/>
    <mergeCell ref="H20:H21"/>
    <mergeCell ref="F24:F27"/>
    <mergeCell ref="D20:D21"/>
    <mergeCell ref="E20:E21"/>
    <mergeCell ref="F20:F21"/>
    <mergeCell ref="O20:O21"/>
    <mergeCell ref="L14:N14"/>
    <mergeCell ref="B17:Q17"/>
    <mergeCell ref="B19:B21"/>
    <mergeCell ref="C19:E19"/>
    <mergeCell ref="F19:G19"/>
    <mergeCell ref="H19:P19"/>
    <mergeCell ref="C20:C21"/>
    <mergeCell ref="P20:P21"/>
    <mergeCell ref="Q20:Q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2" r:id="rId1"/>
  <rowBreaks count="2" manualBreakCount="2">
    <brk id="28" max="16" man="1"/>
    <brk id="35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5"/>
  <sheetViews>
    <sheetView view="pageBreakPreview" zoomScale="80" zoomScaleSheetLayoutView="80" zoomScalePageLayoutView="0" workbookViewId="0" topLeftCell="A1">
      <selection activeCell="M61" sqref="M61"/>
    </sheetView>
  </sheetViews>
  <sheetFormatPr defaultColWidth="8.8515625" defaultRowHeight="12.75"/>
  <cols>
    <col min="1" max="1" width="8.8515625" style="1" customWidth="1"/>
    <col min="2" max="2" width="22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'свод школы'!C2:H2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28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'свод школы'!D3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'свод школы'!D4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'свод школы'!O5</f>
        <v>44560</v>
      </c>
      <c r="P5" s="78"/>
      <c r="Q5" s="58"/>
    </row>
    <row r="6" spans="1:17" ht="37.5" customHeight="1">
      <c r="A6" s="58"/>
      <c r="B6" s="363" t="s">
        <v>78</v>
      </c>
      <c r="C6" s="363"/>
      <c r="D6" s="363"/>
      <c r="E6" s="363"/>
      <c r="F6" s="80"/>
      <c r="G6" s="369" t="s">
        <v>106</v>
      </c>
      <c r="H6" s="369"/>
      <c r="I6" s="369"/>
      <c r="J6" s="369"/>
      <c r="K6" s="369"/>
      <c r="L6" s="58"/>
      <c r="M6" s="58"/>
      <c r="N6" s="75" t="s">
        <v>71</v>
      </c>
      <c r="O6" s="71"/>
      <c r="P6" s="72"/>
      <c r="Q6" s="58"/>
    </row>
    <row r="7" spans="1:17" ht="34.5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8.75">
      <c r="A13" s="58"/>
      <c r="B13" s="70"/>
      <c r="C13" s="73" t="s">
        <v>5</v>
      </c>
      <c r="D13" s="268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69" t="s">
        <v>26</v>
      </c>
      <c r="C15" s="270"/>
      <c r="D15" s="270"/>
      <c r="E15" s="270"/>
      <c r="F15" s="270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81" t="s">
        <v>27</v>
      </c>
      <c r="F16" s="81"/>
      <c r="G16" s="81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58" t="s">
        <v>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164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66" customHeight="1">
      <c r="A23" s="58"/>
      <c r="B23" s="371" t="s">
        <v>63</v>
      </c>
      <c r="C23" s="391" t="s">
        <v>107</v>
      </c>
      <c r="D23" s="322" t="s">
        <v>163</v>
      </c>
      <c r="E23" s="356"/>
      <c r="F23" s="356" t="s">
        <v>56</v>
      </c>
      <c r="G23" s="100"/>
      <c r="H23" s="101" t="s">
        <v>12</v>
      </c>
      <c r="I23" s="102" t="s">
        <v>13</v>
      </c>
      <c r="J23" s="91"/>
      <c r="K23" s="103">
        <v>100</v>
      </c>
      <c r="L23" s="90"/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372"/>
      <c r="C24" s="392"/>
      <c r="D24" s="323"/>
      <c r="E24" s="345"/>
      <c r="F24" s="345"/>
      <c r="G24" s="107"/>
      <c r="H24" s="101" t="s">
        <v>15</v>
      </c>
      <c r="I24" s="102" t="s">
        <v>13</v>
      </c>
      <c r="J24" s="91"/>
      <c r="K24" s="108">
        <v>25</v>
      </c>
      <c r="L24" s="185"/>
      <c r="M24" s="109">
        <f>K24</f>
        <v>25</v>
      </c>
      <c r="N24" s="109">
        <f>K24*0.1</f>
        <v>2.5</v>
      </c>
      <c r="O24" s="90">
        <v>0</v>
      </c>
      <c r="P24" s="90"/>
      <c r="Q24" s="89"/>
    </row>
    <row r="25" spans="1:17" ht="30" customHeight="1">
      <c r="A25" s="58"/>
      <c r="B25" s="372"/>
      <c r="C25" s="392"/>
      <c r="D25" s="323"/>
      <c r="E25" s="345"/>
      <c r="F25" s="345"/>
      <c r="G25" s="107"/>
      <c r="H25" s="101" t="s">
        <v>16</v>
      </c>
      <c r="I25" s="102" t="s">
        <v>13</v>
      </c>
      <c r="J25" s="91"/>
      <c r="K25" s="103">
        <v>80</v>
      </c>
      <c r="L25" s="90"/>
      <c r="M25" s="90">
        <f>K25</f>
        <v>80</v>
      </c>
      <c r="N25" s="109">
        <f>K25*0.1</f>
        <v>8</v>
      </c>
      <c r="O25" s="90">
        <v>0</v>
      </c>
      <c r="P25" s="90"/>
      <c r="Q25" s="89"/>
    </row>
    <row r="26" spans="1:17" ht="60.75" customHeight="1">
      <c r="A26" s="58"/>
      <c r="B26" s="372"/>
      <c r="C26" s="392"/>
      <c r="D26" s="323"/>
      <c r="E26" s="345"/>
      <c r="F26" s="345"/>
      <c r="G26" s="107"/>
      <c r="H26" s="101" t="s">
        <v>39</v>
      </c>
      <c r="I26" s="102" t="s">
        <v>13</v>
      </c>
      <c r="J26" s="91"/>
      <c r="K26" s="108">
        <v>100</v>
      </c>
      <c r="L26" s="185"/>
      <c r="M26" s="109">
        <f>K26</f>
        <v>100</v>
      </c>
      <c r="N26" s="109">
        <f>K26*0.1</f>
        <v>10</v>
      </c>
      <c r="O26" s="90">
        <v>0</v>
      </c>
      <c r="P26" s="90"/>
      <c r="Q26" s="89"/>
    </row>
    <row r="27" spans="1:17" ht="79.5" customHeight="1">
      <c r="A27" s="58"/>
      <c r="B27" s="373"/>
      <c r="C27" s="393"/>
      <c r="D27" s="324"/>
      <c r="E27" s="347"/>
      <c r="F27" s="347"/>
      <c r="G27" s="114"/>
      <c r="H27" s="115" t="s">
        <v>17</v>
      </c>
      <c r="I27" s="116" t="s">
        <v>18</v>
      </c>
      <c r="J27" s="117"/>
      <c r="K27" s="103">
        <v>0</v>
      </c>
      <c r="L27" s="103"/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58"/>
      <c r="B29" s="271" t="s">
        <v>19</v>
      </c>
      <c r="C29" s="272"/>
      <c r="D29" s="272"/>
      <c r="E29" s="272"/>
      <c r="F29" s="272"/>
      <c r="G29" s="272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80.2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164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11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71.25" customHeight="1">
      <c r="A34" s="58"/>
      <c r="B34" s="371" t="s">
        <v>63</v>
      </c>
      <c r="C34" s="391" t="s">
        <v>11</v>
      </c>
      <c r="D34" s="391" t="s">
        <v>33</v>
      </c>
      <c r="E34" s="356"/>
      <c r="F34" s="356" t="s">
        <v>66</v>
      </c>
      <c r="G34" s="374"/>
      <c r="H34" s="396" t="s">
        <v>21</v>
      </c>
      <c r="I34" s="400" t="s">
        <v>22</v>
      </c>
      <c r="J34" s="398">
        <v>792</v>
      </c>
      <c r="K34" s="396">
        <v>61</v>
      </c>
      <c r="L34" s="396"/>
      <c r="M34" s="402">
        <v>61</v>
      </c>
      <c r="N34" s="404">
        <f>K34*0.1</f>
        <v>6.1000000000000005</v>
      </c>
      <c r="O34" s="396">
        <v>0</v>
      </c>
      <c r="P34" s="396"/>
      <c r="Q34" s="322"/>
    </row>
    <row r="35" spans="1:17" ht="1.5" customHeight="1">
      <c r="A35" s="58"/>
      <c r="B35" s="373"/>
      <c r="C35" s="393"/>
      <c r="D35" s="393"/>
      <c r="E35" s="347"/>
      <c r="F35" s="347"/>
      <c r="G35" s="376"/>
      <c r="H35" s="397"/>
      <c r="I35" s="401"/>
      <c r="J35" s="399"/>
      <c r="K35" s="397"/>
      <c r="L35" s="397"/>
      <c r="M35" s="403"/>
      <c r="N35" s="405"/>
      <c r="O35" s="397"/>
      <c r="P35" s="397"/>
      <c r="Q35" s="324"/>
    </row>
    <row r="36" spans="1:17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8.75">
      <c r="A38" s="72"/>
      <c r="B38" s="133"/>
      <c r="C38" s="73" t="s">
        <v>5</v>
      </c>
      <c r="D38" s="268">
        <v>2</v>
      </c>
      <c r="E38" s="58"/>
      <c r="F38" s="58"/>
      <c r="G38" s="58"/>
      <c r="H38" s="58"/>
      <c r="I38" s="58"/>
      <c r="J38" s="58"/>
      <c r="K38" s="58"/>
      <c r="L38" s="58"/>
      <c r="M38" s="72"/>
      <c r="N38" s="72"/>
      <c r="O38" s="58"/>
      <c r="P38" s="58"/>
      <c r="Q38" s="72"/>
    </row>
    <row r="39" spans="1:17" ht="28.5" customHeight="1">
      <c r="A39" s="58"/>
      <c r="B39" s="85" t="s">
        <v>92</v>
      </c>
      <c r="C39" s="58"/>
      <c r="D39" s="58"/>
      <c r="E39" s="58"/>
      <c r="F39" s="58"/>
      <c r="G39" s="58"/>
      <c r="H39" s="58"/>
      <c r="I39" s="58"/>
      <c r="J39" s="58"/>
      <c r="K39" s="58"/>
      <c r="L39" s="340" t="s">
        <v>72</v>
      </c>
      <c r="M39" s="340"/>
      <c r="N39" s="341"/>
      <c r="O39" s="387" t="s">
        <v>216</v>
      </c>
      <c r="P39" s="366"/>
      <c r="Q39" s="86"/>
    </row>
    <row r="40" spans="1:17" ht="15.75" customHeight="1">
      <c r="A40" s="58"/>
      <c r="B40" s="273" t="s">
        <v>34</v>
      </c>
      <c r="C40" s="274"/>
      <c r="D40" s="274"/>
      <c r="E40" s="274"/>
      <c r="F40" s="274"/>
      <c r="G40" s="266"/>
      <c r="H40" s="266"/>
      <c r="I40" s="58"/>
      <c r="J40" s="58"/>
      <c r="K40" s="58"/>
      <c r="L40" s="340"/>
      <c r="M40" s="340"/>
      <c r="N40" s="341"/>
      <c r="O40" s="388"/>
      <c r="P40" s="366"/>
      <c r="Q40" s="134"/>
    </row>
    <row r="41" spans="1:17" ht="15.75">
      <c r="A41" s="58"/>
      <c r="B41" s="81" t="s">
        <v>93</v>
      </c>
      <c r="C41" s="58"/>
      <c r="D41" s="58"/>
      <c r="E41" s="81" t="s">
        <v>27</v>
      </c>
      <c r="F41" s="81"/>
      <c r="G41" s="81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20.25" customHeight="1">
      <c r="A42" s="58"/>
      <c r="B42" s="357" t="s">
        <v>80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</row>
    <row r="43" spans="1:17" ht="24" customHeight="1">
      <c r="A43" s="58"/>
      <c r="B43" s="58" t="s">
        <v>94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72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155</v>
      </c>
      <c r="D45" s="332" t="s">
        <v>158</v>
      </c>
      <c r="E45" s="332" t="s">
        <v>164</v>
      </c>
      <c r="F45" s="332" t="s">
        <v>165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0" customHeight="1">
      <c r="A48" s="58"/>
      <c r="B48" s="371" t="s">
        <v>59</v>
      </c>
      <c r="C48" s="391" t="s">
        <v>107</v>
      </c>
      <c r="D48" s="374" t="s">
        <v>29</v>
      </c>
      <c r="E48" s="356"/>
      <c r="F48" s="374" t="s">
        <v>66</v>
      </c>
      <c r="G48" s="374"/>
      <c r="H48" s="101" t="s">
        <v>12</v>
      </c>
      <c r="I48" s="102" t="s">
        <v>13</v>
      </c>
      <c r="J48" s="91"/>
      <c r="K48" s="103">
        <v>100</v>
      </c>
      <c r="L48" s="90"/>
      <c r="M48" s="90">
        <f>K48</f>
        <v>100</v>
      </c>
      <c r="N48" s="90">
        <f>K48*0.1</f>
        <v>10</v>
      </c>
      <c r="O48" s="90">
        <v>0</v>
      </c>
      <c r="P48" s="90"/>
      <c r="Q48" s="135"/>
    </row>
    <row r="49" spans="1:17" ht="54.75" customHeight="1">
      <c r="A49" s="58"/>
      <c r="B49" s="372"/>
      <c r="C49" s="392"/>
      <c r="D49" s="375"/>
      <c r="E49" s="345"/>
      <c r="F49" s="375"/>
      <c r="G49" s="375"/>
      <c r="H49" s="101" t="s">
        <v>15</v>
      </c>
      <c r="I49" s="102" t="s">
        <v>13</v>
      </c>
      <c r="J49" s="91"/>
      <c r="K49" s="108">
        <v>25</v>
      </c>
      <c r="L49" s="185"/>
      <c r="M49" s="108">
        <f>K49</f>
        <v>25</v>
      </c>
      <c r="N49" s="109">
        <f>K49*0.1</f>
        <v>2.5</v>
      </c>
      <c r="O49" s="90">
        <v>0</v>
      </c>
      <c r="P49" s="90"/>
      <c r="Q49" s="135"/>
    </row>
    <row r="50" spans="1:17" ht="36">
      <c r="A50" s="58"/>
      <c r="B50" s="372"/>
      <c r="C50" s="392"/>
      <c r="D50" s="375"/>
      <c r="E50" s="345"/>
      <c r="F50" s="375"/>
      <c r="G50" s="375"/>
      <c r="H50" s="101" t="s">
        <v>16</v>
      </c>
      <c r="I50" s="102" t="s">
        <v>13</v>
      </c>
      <c r="J50" s="91"/>
      <c r="K50" s="108">
        <v>80</v>
      </c>
      <c r="L50" s="185"/>
      <c r="M50" s="109">
        <f>K50</f>
        <v>80</v>
      </c>
      <c r="N50" s="109">
        <f>K50*0.1</f>
        <v>8</v>
      </c>
      <c r="O50" s="90">
        <v>0</v>
      </c>
      <c r="P50" s="90"/>
      <c r="Q50" s="135"/>
    </row>
    <row r="51" spans="1:17" ht="60">
      <c r="A51" s="58"/>
      <c r="B51" s="372"/>
      <c r="C51" s="392"/>
      <c r="D51" s="375"/>
      <c r="E51" s="345"/>
      <c r="F51" s="375"/>
      <c r="G51" s="375"/>
      <c r="H51" s="101" t="s">
        <v>39</v>
      </c>
      <c r="I51" s="102" t="s">
        <v>13</v>
      </c>
      <c r="J51" s="91"/>
      <c r="K51" s="103">
        <v>100</v>
      </c>
      <c r="L51" s="90"/>
      <c r="M51" s="90">
        <f>K51</f>
        <v>100</v>
      </c>
      <c r="N51" s="109">
        <f>K51*0.1</f>
        <v>10</v>
      </c>
      <c r="O51" s="90">
        <v>0</v>
      </c>
      <c r="P51" s="90"/>
      <c r="Q51" s="135"/>
    </row>
    <row r="52" spans="1:17" ht="96">
      <c r="A52" s="58"/>
      <c r="B52" s="373"/>
      <c r="C52" s="393"/>
      <c r="D52" s="376"/>
      <c r="E52" s="347"/>
      <c r="F52" s="376"/>
      <c r="G52" s="376"/>
      <c r="H52" s="115" t="s">
        <v>17</v>
      </c>
      <c r="I52" s="116" t="s">
        <v>18</v>
      </c>
      <c r="J52" s="117"/>
      <c r="K52" s="103">
        <v>0</v>
      </c>
      <c r="L52" s="103"/>
      <c r="M52" s="90">
        <f>K52</f>
        <v>0</v>
      </c>
      <c r="N52" s="109">
        <f>K52*0.1</f>
        <v>0</v>
      </c>
      <c r="O52" s="90">
        <f>K52-M52-N52</f>
        <v>0</v>
      </c>
      <c r="P52" s="90"/>
      <c r="Q52" s="143"/>
    </row>
    <row r="53" spans="1:17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66" t="s">
        <v>19</v>
      </c>
      <c r="C54" s="275"/>
      <c r="D54" s="275"/>
      <c r="E54" s="275"/>
      <c r="F54" s="275"/>
      <c r="G54" s="275"/>
      <c r="H54" s="118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50.25" customHeight="1">
      <c r="A56" s="58"/>
      <c r="B56" s="323"/>
      <c r="C56" s="332" t="s">
        <v>155</v>
      </c>
      <c r="D56" s="332" t="s">
        <v>158</v>
      </c>
      <c r="E56" s="332" t="s">
        <v>164</v>
      </c>
      <c r="F56" s="332" t="s">
        <v>165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36" customHeight="1">
      <c r="A59" s="58"/>
      <c r="B59" s="371" t="s">
        <v>59</v>
      </c>
      <c r="C59" s="391" t="s">
        <v>107</v>
      </c>
      <c r="D59" s="322" t="s">
        <v>150</v>
      </c>
      <c r="E59" s="322" t="s">
        <v>150</v>
      </c>
      <c r="F59" s="322" t="s">
        <v>66</v>
      </c>
      <c r="G59" s="100"/>
      <c r="H59" s="322" t="s">
        <v>21</v>
      </c>
      <c r="I59" s="406" t="s">
        <v>22</v>
      </c>
      <c r="J59" s="322"/>
      <c r="K59" s="322">
        <v>65</v>
      </c>
      <c r="L59" s="322"/>
      <c r="M59" s="408">
        <v>70</v>
      </c>
      <c r="N59" s="410">
        <f>K59*0.1</f>
        <v>6.5</v>
      </c>
      <c r="O59" s="322">
        <v>0</v>
      </c>
      <c r="P59" s="322"/>
      <c r="Q59" s="322"/>
    </row>
    <row r="60" spans="1:17" ht="59.25" customHeight="1">
      <c r="A60" s="58"/>
      <c r="B60" s="373"/>
      <c r="C60" s="393"/>
      <c r="D60" s="324"/>
      <c r="E60" s="324"/>
      <c r="F60" s="324"/>
      <c r="G60" s="114"/>
      <c r="H60" s="324"/>
      <c r="I60" s="407"/>
      <c r="J60" s="324"/>
      <c r="K60" s="324"/>
      <c r="L60" s="324"/>
      <c r="M60" s="409"/>
      <c r="N60" s="411"/>
      <c r="O60" s="324"/>
      <c r="P60" s="324"/>
      <c r="Q60" s="324"/>
    </row>
    <row r="61" spans="1:17" ht="15.75">
      <c r="A61" s="58"/>
      <c r="B61" s="148"/>
      <c r="C61" s="149"/>
      <c r="D61" s="149"/>
      <c r="E61" s="150"/>
      <c r="F61" s="150"/>
      <c r="G61" s="150"/>
      <c r="H61" s="151"/>
      <c r="I61" s="152"/>
      <c r="J61" s="88"/>
      <c r="K61" s="154"/>
      <c r="L61" s="154"/>
      <c r="M61" s="154"/>
      <c r="N61" s="154"/>
      <c r="O61" s="154"/>
      <c r="P61" s="154"/>
      <c r="Q61" s="89"/>
    </row>
    <row r="62" spans="1:17" ht="18.75">
      <c r="A62" s="58"/>
      <c r="B62" s="70"/>
      <c r="C62" s="73" t="s">
        <v>5</v>
      </c>
      <c r="D62" s="268">
        <v>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15.75" customHeight="1">
      <c r="A63" s="58"/>
      <c r="B63" s="85" t="s">
        <v>6</v>
      </c>
      <c r="C63" s="58"/>
      <c r="D63" s="58"/>
      <c r="E63" s="58"/>
      <c r="F63" s="58"/>
      <c r="G63" s="58"/>
      <c r="H63" s="58"/>
      <c r="I63" s="58"/>
      <c r="J63" s="58"/>
      <c r="K63" s="58"/>
      <c r="L63" s="340" t="s">
        <v>72</v>
      </c>
      <c r="M63" s="340"/>
      <c r="N63" s="341"/>
      <c r="O63" s="387" t="s">
        <v>217</v>
      </c>
      <c r="P63" s="155"/>
      <c r="Q63" s="86"/>
    </row>
    <row r="64" spans="1:17" ht="27.75" customHeight="1">
      <c r="A64" s="58"/>
      <c r="B64" s="276" t="s">
        <v>38</v>
      </c>
      <c r="C64" s="277"/>
      <c r="D64" s="277"/>
      <c r="E64" s="277"/>
      <c r="F64" s="277"/>
      <c r="G64" s="264"/>
      <c r="H64" s="264"/>
      <c r="I64" s="58"/>
      <c r="J64" s="58"/>
      <c r="K64" s="58"/>
      <c r="L64" s="340"/>
      <c r="M64" s="340"/>
      <c r="N64" s="341"/>
      <c r="O64" s="388"/>
      <c r="P64" s="155"/>
      <c r="Q64" s="70"/>
    </row>
    <row r="65" spans="1:17" ht="15.75">
      <c r="A65" s="58"/>
      <c r="B65" s="81" t="s">
        <v>93</v>
      </c>
      <c r="C65" s="58"/>
      <c r="D65" s="58"/>
      <c r="E65" s="81" t="s">
        <v>27</v>
      </c>
      <c r="F65" s="81"/>
      <c r="G65" s="81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5.75">
      <c r="A66" s="58"/>
      <c r="B66" s="357" t="s">
        <v>80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</row>
    <row r="67" spans="1:17" ht="15.75">
      <c r="A67" s="58"/>
      <c r="B67" s="58" t="s">
        <v>7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72"/>
    </row>
    <row r="68" spans="1:17" ht="63" customHeight="1">
      <c r="A68" s="58"/>
      <c r="B68" s="322" t="s">
        <v>81</v>
      </c>
      <c r="C68" s="325" t="s">
        <v>8</v>
      </c>
      <c r="D68" s="326"/>
      <c r="E68" s="329"/>
      <c r="F68" s="330" t="s">
        <v>99</v>
      </c>
      <c r="G68" s="331"/>
      <c r="H68" s="325" t="s">
        <v>9</v>
      </c>
      <c r="I68" s="326"/>
      <c r="J68" s="326"/>
      <c r="K68" s="326"/>
      <c r="L68" s="326"/>
      <c r="M68" s="326"/>
      <c r="N68" s="326"/>
      <c r="O68" s="326"/>
      <c r="P68" s="329"/>
      <c r="Q68" s="88"/>
    </row>
    <row r="69" spans="1:17" ht="35.25" customHeight="1">
      <c r="A69" s="58"/>
      <c r="B69" s="323"/>
      <c r="C69" s="332" t="s">
        <v>155</v>
      </c>
      <c r="D69" s="332" t="s">
        <v>158</v>
      </c>
      <c r="E69" s="332" t="s">
        <v>164</v>
      </c>
      <c r="F69" s="332" t="s">
        <v>165</v>
      </c>
      <c r="G69" s="332" t="s">
        <v>10</v>
      </c>
      <c r="H69" s="322" t="s">
        <v>82</v>
      </c>
      <c r="I69" s="325" t="s">
        <v>91</v>
      </c>
      <c r="J69" s="329"/>
      <c r="K69" s="325" t="s">
        <v>100</v>
      </c>
      <c r="L69" s="326"/>
      <c r="M69" s="329"/>
      <c r="N69" s="322" t="s">
        <v>88</v>
      </c>
      <c r="O69" s="336" t="s">
        <v>89</v>
      </c>
      <c r="P69" s="322" t="s">
        <v>90</v>
      </c>
      <c r="Q69" s="355"/>
    </row>
    <row r="70" spans="1:17" ht="109.5" customHeight="1">
      <c r="A70" s="58"/>
      <c r="B70" s="323"/>
      <c r="C70" s="342"/>
      <c r="D70" s="342"/>
      <c r="E70" s="342"/>
      <c r="F70" s="342"/>
      <c r="G70" s="333"/>
      <c r="H70" s="323"/>
      <c r="I70" s="92" t="s">
        <v>84</v>
      </c>
      <c r="J70" s="92" t="s">
        <v>73</v>
      </c>
      <c r="K70" s="156" t="s">
        <v>95</v>
      </c>
      <c r="L70" s="92" t="s">
        <v>86</v>
      </c>
      <c r="M70" s="156" t="s">
        <v>87</v>
      </c>
      <c r="N70" s="323"/>
      <c r="O70" s="337"/>
      <c r="P70" s="323"/>
      <c r="Q70" s="355"/>
    </row>
    <row r="71" spans="1:17" ht="16.5" customHeight="1">
      <c r="A71" s="58"/>
      <c r="B71" s="96">
        <v>1</v>
      </c>
      <c r="C71" s="157">
        <v>2</v>
      </c>
      <c r="D71" s="157">
        <v>3</v>
      </c>
      <c r="E71" s="157">
        <v>4</v>
      </c>
      <c r="F71" s="157">
        <v>5</v>
      </c>
      <c r="G71" s="157">
        <v>6</v>
      </c>
      <c r="H71" s="96">
        <v>7</v>
      </c>
      <c r="I71" s="96">
        <v>8</v>
      </c>
      <c r="J71" s="96">
        <v>9</v>
      </c>
      <c r="K71" s="96">
        <v>10</v>
      </c>
      <c r="L71" s="96">
        <v>11</v>
      </c>
      <c r="M71" s="96">
        <v>12</v>
      </c>
      <c r="N71" s="96">
        <v>13</v>
      </c>
      <c r="O71" s="96">
        <v>14</v>
      </c>
      <c r="P71" s="96">
        <v>15</v>
      </c>
      <c r="Q71" s="89"/>
    </row>
    <row r="72" spans="1:17" ht="31.5" customHeight="1">
      <c r="A72" s="58"/>
      <c r="B72" s="371" t="s">
        <v>61</v>
      </c>
      <c r="C72" s="391" t="s">
        <v>107</v>
      </c>
      <c r="D72" s="322" t="s">
        <v>150</v>
      </c>
      <c r="E72" s="337" t="s">
        <v>150</v>
      </c>
      <c r="F72" s="107" t="s">
        <v>66</v>
      </c>
      <c r="G72" s="107"/>
      <c r="H72" s="101" t="s">
        <v>12</v>
      </c>
      <c r="I72" s="158" t="s">
        <v>13</v>
      </c>
      <c r="J72" s="159"/>
      <c r="K72" s="103">
        <v>100</v>
      </c>
      <c r="L72" s="90"/>
      <c r="M72" s="90">
        <f>K72</f>
        <v>100</v>
      </c>
      <c r="N72" s="90">
        <f>K72*0.1</f>
        <v>10</v>
      </c>
      <c r="O72" s="90">
        <v>0</v>
      </c>
      <c r="P72" s="90"/>
      <c r="Q72" s="89"/>
    </row>
    <row r="73" spans="1:17" ht="47.25" customHeight="1">
      <c r="A73" s="58"/>
      <c r="B73" s="372"/>
      <c r="C73" s="392"/>
      <c r="D73" s="323"/>
      <c r="E73" s="337"/>
      <c r="F73" s="107"/>
      <c r="G73" s="107"/>
      <c r="H73" s="101" t="s">
        <v>15</v>
      </c>
      <c r="I73" s="102" t="s">
        <v>13</v>
      </c>
      <c r="J73" s="91"/>
      <c r="K73" s="108">
        <v>25</v>
      </c>
      <c r="L73" s="185"/>
      <c r="M73" s="109">
        <f>K73</f>
        <v>25</v>
      </c>
      <c r="N73" s="109">
        <f>K73*0.1</f>
        <v>2.5</v>
      </c>
      <c r="O73" s="90">
        <v>0</v>
      </c>
      <c r="P73" s="90"/>
      <c r="Q73" s="89"/>
    </row>
    <row r="74" spans="1:17" ht="30" customHeight="1">
      <c r="A74" s="58"/>
      <c r="B74" s="372"/>
      <c r="C74" s="392"/>
      <c r="D74" s="323"/>
      <c r="E74" s="337"/>
      <c r="F74" s="107"/>
      <c r="G74" s="107"/>
      <c r="H74" s="101" t="s">
        <v>16</v>
      </c>
      <c r="I74" s="102" t="s">
        <v>13</v>
      </c>
      <c r="J74" s="91"/>
      <c r="K74" s="108">
        <v>70</v>
      </c>
      <c r="L74" s="185"/>
      <c r="M74" s="109">
        <f>K74</f>
        <v>70</v>
      </c>
      <c r="N74" s="109">
        <f>K74*0.1</f>
        <v>7</v>
      </c>
      <c r="O74" s="90">
        <v>0</v>
      </c>
      <c r="P74" s="90"/>
      <c r="Q74" s="89"/>
    </row>
    <row r="75" spans="1:17" ht="63.75" customHeight="1">
      <c r="A75" s="58"/>
      <c r="B75" s="372"/>
      <c r="C75" s="392"/>
      <c r="D75" s="323"/>
      <c r="E75" s="337"/>
      <c r="F75" s="107"/>
      <c r="G75" s="107"/>
      <c r="H75" s="115" t="s">
        <v>67</v>
      </c>
      <c r="I75" s="116" t="s">
        <v>18</v>
      </c>
      <c r="J75" s="117"/>
      <c r="K75" s="103">
        <v>0</v>
      </c>
      <c r="L75" s="103"/>
      <c r="M75" s="90">
        <f>K75</f>
        <v>0</v>
      </c>
      <c r="N75" s="109">
        <f>K75*0.1</f>
        <v>0</v>
      </c>
      <c r="O75" s="90">
        <v>0</v>
      </c>
      <c r="P75" s="90"/>
      <c r="Q75" s="89"/>
    </row>
    <row r="76" spans="1:17" ht="60">
      <c r="A76" s="58"/>
      <c r="B76" s="373"/>
      <c r="C76" s="393"/>
      <c r="D76" s="324"/>
      <c r="E76" s="344"/>
      <c r="F76" s="114"/>
      <c r="G76" s="114"/>
      <c r="H76" s="115" t="s">
        <v>151</v>
      </c>
      <c r="I76" s="116" t="s">
        <v>18</v>
      </c>
      <c r="J76" s="117"/>
      <c r="K76" s="103">
        <v>100</v>
      </c>
      <c r="L76" s="103"/>
      <c r="M76" s="90">
        <f>K76</f>
        <v>100</v>
      </c>
      <c r="N76" s="109">
        <f>K76*0.1</f>
        <v>10</v>
      </c>
      <c r="O76" s="90">
        <v>0</v>
      </c>
      <c r="P76" s="90"/>
      <c r="Q76" s="72"/>
    </row>
    <row r="77" spans="1:17" ht="15.75">
      <c r="A77" s="58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</row>
    <row r="78" spans="1:17" ht="24" customHeight="1">
      <c r="A78" s="58"/>
      <c r="B78" s="264" t="s">
        <v>19</v>
      </c>
      <c r="C78" s="263"/>
      <c r="D78" s="263"/>
      <c r="E78" s="263"/>
      <c r="F78" s="263"/>
      <c r="G78" s="263"/>
      <c r="H78" s="263"/>
      <c r="I78" s="118"/>
      <c r="J78" s="118"/>
      <c r="K78" s="118"/>
      <c r="L78" s="118"/>
      <c r="M78" s="118"/>
      <c r="N78" s="118"/>
      <c r="O78" s="118"/>
      <c r="P78" s="118"/>
      <c r="Q78" s="58"/>
    </row>
    <row r="79" spans="1:17" ht="63.75" customHeight="1">
      <c r="A79" s="58"/>
      <c r="B79" s="322" t="s">
        <v>81</v>
      </c>
      <c r="C79" s="325" t="s">
        <v>8</v>
      </c>
      <c r="D79" s="326"/>
      <c r="E79" s="329"/>
      <c r="F79" s="330" t="s">
        <v>99</v>
      </c>
      <c r="G79" s="331"/>
      <c r="H79" s="325" t="s">
        <v>20</v>
      </c>
      <c r="I79" s="326"/>
      <c r="J79" s="326"/>
      <c r="K79" s="326"/>
      <c r="L79" s="326"/>
      <c r="M79" s="326"/>
      <c r="N79" s="326"/>
      <c r="O79" s="326"/>
      <c r="P79" s="326"/>
      <c r="Q79" s="322" t="s">
        <v>76</v>
      </c>
    </row>
    <row r="80" spans="1:17" ht="37.5" customHeight="1">
      <c r="A80" s="58"/>
      <c r="B80" s="323"/>
      <c r="C80" s="332" t="s">
        <v>155</v>
      </c>
      <c r="D80" s="332" t="s">
        <v>158</v>
      </c>
      <c r="E80" s="332" t="s">
        <v>164</v>
      </c>
      <c r="F80" s="332" t="s">
        <v>165</v>
      </c>
      <c r="G80" s="332" t="s">
        <v>10</v>
      </c>
      <c r="H80" s="322" t="s">
        <v>82</v>
      </c>
      <c r="I80" s="325" t="s">
        <v>91</v>
      </c>
      <c r="J80" s="329"/>
      <c r="K80" s="325" t="s">
        <v>100</v>
      </c>
      <c r="L80" s="326"/>
      <c r="M80" s="329"/>
      <c r="N80" s="322" t="s">
        <v>88</v>
      </c>
      <c r="O80" s="336" t="s">
        <v>89</v>
      </c>
      <c r="P80" s="334" t="s">
        <v>90</v>
      </c>
      <c r="Q80" s="323"/>
    </row>
    <row r="81" spans="1:17" ht="94.5">
      <c r="A81" s="58"/>
      <c r="B81" s="323"/>
      <c r="C81" s="342"/>
      <c r="D81" s="342"/>
      <c r="E81" s="342"/>
      <c r="F81" s="342"/>
      <c r="G81" s="333"/>
      <c r="H81" s="323"/>
      <c r="I81" s="92" t="s">
        <v>84</v>
      </c>
      <c r="J81" s="92" t="s">
        <v>73</v>
      </c>
      <c r="K81" s="156" t="s">
        <v>95</v>
      </c>
      <c r="L81" s="92" t="s">
        <v>86</v>
      </c>
      <c r="M81" s="156" t="s">
        <v>87</v>
      </c>
      <c r="N81" s="323"/>
      <c r="O81" s="337"/>
      <c r="P81" s="335"/>
      <c r="Q81" s="323"/>
    </row>
    <row r="82" spans="1:17" ht="15.75">
      <c r="A82" s="58"/>
      <c r="B82" s="96">
        <v>1</v>
      </c>
      <c r="C82" s="157">
        <v>2</v>
      </c>
      <c r="D82" s="157">
        <v>3</v>
      </c>
      <c r="E82" s="157">
        <v>4</v>
      </c>
      <c r="F82" s="157">
        <v>5</v>
      </c>
      <c r="G82" s="157">
        <v>6</v>
      </c>
      <c r="H82" s="96">
        <v>7</v>
      </c>
      <c r="I82" s="96">
        <v>8</v>
      </c>
      <c r="J82" s="96">
        <v>9</v>
      </c>
      <c r="K82" s="96">
        <v>10</v>
      </c>
      <c r="L82" s="96">
        <v>11</v>
      </c>
      <c r="M82" s="96">
        <v>12</v>
      </c>
      <c r="N82" s="96">
        <v>13</v>
      </c>
      <c r="O82" s="96">
        <v>14</v>
      </c>
      <c r="P82" s="96">
        <v>15</v>
      </c>
      <c r="Q82" s="96">
        <v>16</v>
      </c>
    </row>
    <row r="83" spans="1:17" ht="68.25" customHeight="1">
      <c r="A83" s="58"/>
      <c r="B83" s="371" t="s">
        <v>61</v>
      </c>
      <c r="C83" s="391" t="s">
        <v>107</v>
      </c>
      <c r="D83" s="322" t="s">
        <v>150</v>
      </c>
      <c r="E83" s="322" t="s">
        <v>150</v>
      </c>
      <c r="F83" s="100" t="s">
        <v>66</v>
      </c>
      <c r="G83" s="100"/>
      <c r="H83" s="322" t="s">
        <v>21</v>
      </c>
      <c r="I83" s="406" t="s">
        <v>22</v>
      </c>
      <c r="J83" s="322"/>
      <c r="K83" s="408">
        <v>8</v>
      </c>
      <c r="L83" s="322"/>
      <c r="M83" s="408">
        <v>8</v>
      </c>
      <c r="N83" s="410">
        <f>K83*0.1</f>
        <v>0.8</v>
      </c>
      <c r="O83" s="322">
        <v>0</v>
      </c>
      <c r="P83" s="322"/>
      <c r="Q83" s="322"/>
    </row>
    <row r="84" spans="1:17" ht="15.75">
      <c r="A84" s="58"/>
      <c r="B84" s="373"/>
      <c r="C84" s="393"/>
      <c r="D84" s="324"/>
      <c r="E84" s="324"/>
      <c r="F84" s="114"/>
      <c r="G84" s="114"/>
      <c r="H84" s="324"/>
      <c r="I84" s="407"/>
      <c r="J84" s="324"/>
      <c r="K84" s="409"/>
      <c r="L84" s="324"/>
      <c r="M84" s="409"/>
      <c r="N84" s="411"/>
      <c r="O84" s="324"/>
      <c r="P84" s="324"/>
      <c r="Q84" s="324"/>
    </row>
    <row r="85" spans="1:17" ht="15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ht="15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181"/>
      <c r="O86" s="58"/>
      <c r="P86" s="58"/>
      <c r="Q86" s="58"/>
    </row>
    <row r="87" spans="1:17" ht="15.75">
      <c r="A87" s="58"/>
      <c r="B87" s="327" t="s">
        <v>101</v>
      </c>
      <c r="C87" s="327"/>
      <c r="D87" s="386" t="s">
        <v>109</v>
      </c>
      <c r="E87" s="386"/>
      <c r="F87" s="386"/>
      <c r="G87" s="386"/>
      <c r="H87" s="386"/>
      <c r="I87" s="386"/>
      <c r="J87" s="386"/>
      <c r="K87" s="58"/>
      <c r="L87" s="58"/>
      <c r="M87" s="58"/>
      <c r="N87" s="386" t="s">
        <v>51</v>
      </c>
      <c r="O87" s="386"/>
      <c r="P87" s="58"/>
      <c r="Q87" s="58"/>
    </row>
    <row r="88" spans="1:17" ht="15.75">
      <c r="A88" s="58"/>
      <c r="B88" s="172" t="str">
        <f>D4</f>
        <v>" 30 "  ДЕКАБРЯ   2021г</v>
      </c>
      <c r="C88" s="171"/>
      <c r="D88" s="171"/>
      <c r="E88" s="173" t="s">
        <v>102</v>
      </c>
      <c r="F88" s="173"/>
      <c r="G88" s="173"/>
      <c r="H88" s="328"/>
      <c r="I88" s="328"/>
      <c r="J88" s="171"/>
      <c r="K88" s="58"/>
      <c r="L88" s="173" t="s">
        <v>24</v>
      </c>
      <c r="M88" s="58"/>
      <c r="N88" s="328" t="s">
        <v>104</v>
      </c>
      <c r="O88" s="328"/>
      <c r="P88" s="58"/>
      <c r="Q88" s="58"/>
    </row>
    <row r="89" spans="1:17" ht="15.75">
      <c r="A89" s="58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58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4"/>
      <c r="O93" s="4"/>
      <c r="P93" s="4"/>
    </row>
    <row r="94" spans="2:13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6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7"/>
      <c r="O95" s="17"/>
      <c r="P95" s="17"/>
    </row>
    <row r="96" spans="2:16" ht="83.2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8"/>
      <c r="O96" s="18"/>
      <c r="P96" s="18"/>
    </row>
    <row r="97" spans="2:16" ht="61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8"/>
      <c r="O97" s="18"/>
      <c r="P97" s="18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"/>
      <c r="O102" s="11"/>
      <c r="P102" s="11"/>
    </row>
    <row r="103" spans="2:16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1"/>
      <c r="O103" s="11"/>
      <c r="P103" s="11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7"/>
      <c r="O110" s="17"/>
      <c r="P110" s="17"/>
    </row>
    <row r="111" spans="2:16" ht="29.2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7"/>
      <c r="O111" s="17"/>
      <c r="P111" s="17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7"/>
      <c r="O112" s="17"/>
      <c r="P112" s="17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6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1"/>
      <c r="O114" s="11"/>
      <c r="P114" s="11"/>
    </row>
    <row r="115" spans="2:13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</sheetData>
  <sheetProtection/>
  <mergeCells count="179">
    <mergeCell ref="P83:P84"/>
    <mergeCell ref="Q83:Q84"/>
    <mergeCell ref="J83:J84"/>
    <mergeCell ref="K83:K84"/>
    <mergeCell ref="L83:L84"/>
    <mergeCell ref="M83:M84"/>
    <mergeCell ref="N83:N84"/>
    <mergeCell ref="O83:O84"/>
    <mergeCell ref="Q59:Q60"/>
    <mergeCell ref="E59:E60"/>
    <mergeCell ref="B72:B76"/>
    <mergeCell ref="C72:C76"/>
    <mergeCell ref="D72:D76"/>
    <mergeCell ref="B83:B84"/>
    <mergeCell ref="C83:C84"/>
    <mergeCell ref="D83:D84"/>
    <mergeCell ref="H83:H84"/>
    <mergeCell ref="I83:I84"/>
    <mergeCell ref="K59:K60"/>
    <mergeCell ref="L59:L60"/>
    <mergeCell ref="M59:M60"/>
    <mergeCell ref="N59:N60"/>
    <mergeCell ref="O59:O60"/>
    <mergeCell ref="P59:P60"/>
    <mergeCell ref="C59:C60"/>
    <mergeCell ref="B59:B60"/>
    <mergeCell ref="D59:D60"/>
    <mergeCell ref="H59:H60"/>
    <mergeCell ref="I59:I60"/>
    <mergeCell ref="J59:J60"/>
    <mergeCell ref="F59:F60"/>
    <mergeCell ref="D48:D52"/>
    <mergeCell ref="C48:C52"/>
    <mergeCell ref="B48:B52"/>
    <mergeCell ref="I45:J45"/>
    <mergeCell ref="D45:D46"/>
    <mergeCell ref="E45:E46"/>
    <mergeCell ref="F45:F46"/>
    <mergeCell ref="B44:B46"/>
    <mergeCell ref="C44:E44"/>
    <mergeCell ref="F44:G44"/>
    <mergeCell ref="F48:F52"/>
    <mergeCell ref="N45:N46"/>
    <mergeCell ref="O45:O46"/>
    <mergeCell ref="P45:P46"/>
    <mergeCell ref="Q45:Q46"/>
    <mergeCell ref="H45:H46"/>
    <mergeCell ref="K45:M45"/>
    <mergeCell ref="G48:G49"/>
    <mergeCell ref="G50:G52"/>
    <mergeCell ref="B23:B27"/>
    <mergeCell ref="C23:C27"/>
    <mergeCell ref="D23:D27"/>
    <mergeCell ref="B34:B35"/>
    <mergeCell ref="C34:C35"/>
    <mergeCell ref="D34:D35"/>
    <mergeCell ref="B30:B32"/>
    <mergeCell ref="C30:E30"/>
    <mergeCell ref="C31:C32"/>
    <mergeCell ref="D31:D32"/>
    <mergeCell ref="B87:C87"/>
    <mergeCell ref="H88:I88"/>
    <mergeCell ref="I80:J80"/>
    <mergeCell ref="K80:M80"/>
    <mergeCell ref="N80:N81"/>
    <mergeCell ref="N87:O87"/>
    <mergeCell ref="N88:O88"/>
    <mergeCell ref="D87:J87"/>
    <mergeCell ref="E83:E84"/>
    <mergeCell ref="C80:C81"/>
    <mergeCell ref="D80:D81"/>
    <mergeCell ref="E80:E81"/>
    <mergeCell ref="F80:F81"/>
    <mergeCell ref="G80:G81"/>
    <mergeCell ref="B79:B81"/>
    <mergeCell ref="C79:E79"/>
    <mergeCell ref="F79:G79"/>
    <mergeCell ref="H79:P79"/>
    <mergeCell ref="Q79:Q81"/>
    <mergeCell ref="O80:O81"/>
    <mergeCell ref="P80:P81"/>
    <mergeCell ref="H80:H81"/>
    <mergeCell ref="N69:N70"/>
    <mergeCell ref="O69:O70"/>
    <mergeCell ref="P69:P70"/>
    <mergeCell ref="Q69:Q70"/>
    <mergeCell ref="K69:M69"/>
    <mergeCell ref="E72:E76"/>
    <mergeCell ref="E69:E70"/>
    <mergeCell ref="F69:F70"/>
    <mergeCell ref="G69:G70"/>
    <mergeCell ref="H69:H70"/>
    <mergeCell ref="I69:J69"/>
    <mergeCell ref="L63:N64"/>
    <mergeCell ref="O63:O64"/>
    <mergeCell ref="B66:Q66"/>
    <mergeCell ref="B68:B70"/>
    <mergeCell ref="C68:E68"/>
    <mergeCell ref="F68:G68"/>
    <mergeCell ref="H68:P68"/>
    <mergeCell ref="C69:C70"/>
    <mergeCell ref="D69:D70"/>
    <mergeCell ref="H56:H57"/>
    <mergeCell ref="I56:J56"/>
    <mergeCell ref="K56:M56"/>
    <mergeCell ref="N56:N57"/>
    <mergeCell ref="O56:O57"/>
    <mergeCell ref="P56:P57"/>
    <mergeCell ref="B55:B57"/>
    <mergeCell ref="C55:E55"/>
    <mergeCell ref="F55:G55"/>
    <mergeCell ref="H55:P55"/>
    <mergeCell ref="Q55:Q57"/>
    <mergeCell ref="C56:C57"/>
    <mergeCell ref="D56:D57"/>
    <mergeCell ref="E56:E57"/>
    <mergeCell ref="F56:F57"/>
    <mergeCell ref="G56:G57"/>
    <mergeCell ref="E34:E35"/>
    <mergeCell ref="D37:F37"/>
    <mergeCell ref="L39:N40"/>
    <mergeCell ref="O39:O40"/>
    <mergeCell ref="P34:P35"/>
    <mergeCell ref="L34:L35"/>
    <mergeCell ref="P39:P40"/>
    <mergeCell ref="G34:G35"/>
    <mergeCell ref="M34:M35"/>
    <mergeCell ref="N34:N35"/>
    <mergeCell ref="E31:E32"/>
    <mergeCell ref="F31:F32"/>
    <mergeCell ref="G31:G32"/>
    <mergeCell ref="H31:H32"/>
    <mergeCell ref="H44:P44"/>
    <mergeCell ref="C45:C46"/>
    <mergeCell ref="H34:H35"/>
    <mergeCell ref="I34:I35"/>
    <mergeCell ref="N31:N32"/>
    <mergeCell ref="O31:O32"/>
    <mergeCell ref="O34:O35"/>
    <mergeCell ref="Q34:Q35"/>
    <mergeCell ref="J34:J35"/>
    <mergeCell ref="K31:M31"/>
    <mergeCell ref="P31:P32"/>
    <mergeCell ref="P20:P21"/>
    <mergeCell ref="Q20:Q21"/>
    <mergeCell ref="O20:O21"/>
    <mergeCell ref="E23:E27"/>
    <mergeCell ref="G20:G21"/>
    <mergeCell ref="H20:H21"/>
    <mergeCell ref="I20:J20"/>
    <mergeCell ref="K20:M20"/>
    <mergeCell ref="N20:N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  <mergeCell ref="E48:E52"/>
    <mergeCell ref="F23:F27"/>
    <mergeCell ref="F34:F35"/>
    <mergeCell ref="G45:G46"/>
    <mergeCell ref="F30:G30"/>
    <mergeCell ref="B42:Q42"/>
    <mergeCell ref="I31:J31"/>
    <mergeCell ref="H30:P30"/>
    <mergeCell ref="Q30:Q32"/>
    <mergeCell ref="K34:K3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6" max="16" man="1"/>
    <brk id="61" max="16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3"/>
  <sheetViews>
    <sheetView view="pageBreakPreview" zoomScale="80" zoomScaleSheetLayoutView="80" zoomScalePageLayoutView="0" workbookViewId="0" topLeftCell="A151">
      <selection activeCell="M163" sqref="M163"/>
    </sheetView>
  </sheetViews>
  <sheetFormatPr defaultColWidth="8.8515625" defaultRowHeight="12.75"/>
  <cols>
    <col min="1" max="1" width="8.8515625" style="1" customWidth="1"/>
    <col min="2" max="2" width="22.71093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75">
      <c r="A2" s="58"/>
      <c r="B2" s="58"/>
      <c r="C2" s="361" t="str">
        <f>'свод школы'!C2:H2</f>
        <v>ОТЧЁТ О ВЫПОЛНЕНИИ МУНИЦИПАЛЬНОГО ЗАДАНИЯ №</v>
      </c>
      <c r="D2" s="361"/>
      <c r="E2" s="361"/>
      <c r="F2" s="361"/>
      <c r="G2" s="361"/>
      <c r="H2" s="362"/>
      <c r="I2" s="71">
        <v>36</v>
      </c>
      <c r="J2" s="58"/>
      <c r="K2" s="58"/>
      <c r="L2" s="58"/>
      <c r="M2" s="58"/>
      <c r="N2" s="58"/>
      <c r="O2" s="58"/>
      <c r="P2" s="58"/>
      <c r="Q2" s="58"/>
    </row>
    <row r="3" spans="1:17" ht="15.75">
      <c r="A3" s="58"/>
      <c r="B3" s="58"/>
      <c r="C3" s="58"/>
      <c r="D3" s="58" t="str">
        <f>'свод школы'!D3</f>
        <v>на 2021 год и плановый период 2022 и 2023 годов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1" t="s">
        <v>68</v>
      </c>
      <c r="P3" s="72"/>
      <c r="Q3" s="58"/>
    </row>
    <row r="4" spans="1:17" ht="31.5">
      <c r="A4" s="58"/>
      <c r="B4" s="58"/>
      <c r="C4" s="73" t="s">
        <v>0</v>
      </c>
      <c r="D4" s="74" t="str">
        <f>'свод школы'!D4</f>
        <v>" 30 "  ДЕКАБРЯ   2021г</v>
      </c>
      <c r="E4" s="58"/>
      <c r="F4" s="58"/>
      <c r="G4" s="58"/>
      <c r="H4" s="58"/>
      <c r="I4" s="58"/>
      <c r="J4" s="58"/>
      <c r="K4" s="58"/>
      <c r="L4" s="58"/>
      <c r="M4" s="58"/>
      <c r="N4" s="75" t="s">
        <v>69</v>
      </c>
      <c r="O4" s="76" t="s">
        <v>77</v>
      </c>
      <c r="P4" s="72"/>
      <c r="Q4" s="58"/>
    </row>
    <row r="5" spans="1:17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70</v>
      </c>
      <c r="O5" s="77">
        <f>'свод школы'!O5</f>
        <v>44560</v>
      </c>
      <c r="P5" s="78"/>
      <c r="Q5" s="58"/>
    </row>
    <row r="6" spans="1:17" ht="49.5" customHeight="1">
      <c r="A6" s="58"/>
      <c r="B6" s="363" t="s">
        <v>78</v>
      </c>
      <c r="C6" s="363"/>
      <c r="D6" s="363"/>
      <c r="E6" s="363"/>
      <c r="F6" s="80"/>
      <c r="G6" s="369" t="s">
        <v>128</v>
      </c>
      <c r="H6" s="369"/>
      <c r="I6" s="369"/>
      <c r="J6" s="369"/>
      <c r="K6" s="369"/>
      <c r="L6" s="58"/>
      <c r="M6" s="58"/>
      <c r="N6" s="75" t="s">
        <v>71</v>
      </c>
      <c r="O6" s="71"/>
      <c r="P6" s="72"/>
      <c r="Q6" s="58"/>
    </row>
    <row r="7" spans="1:17" ht="28.5" customHeight="1">
      <c r="A7" s="58"/>
      <c r="B7" s="363" t="s">
        <v>79</v>
      </c>
      <c r="C7" s="363"/>
      <c r="D7" s="363"/>
      <c r="E7" s="363"/>
      <c r="F7" s="363"/>
      <c r="G7" s="363"/>
      <c r="H7" s="363" t="s">
        <v>1</v>
      </c>
      <c r="I7" s="363"/>
      <c r="J7" s="363"/>
      <c r="K7" s="81"/>
      <c r="L7" s="58"/>
      <c r="M7" s="58"/>
      <c r="N7" s="58" t="s">
        <v>211</v>
      </c>
      <c r="O7" s="71" t="s">
        <v>213</v>
      </c>
      <c r="P7" s="72"/>
      <c r="Q7" s="58"/>
    </row>
    <row r="8" spans="1:17" ht="24" customHeight="1">
      <c r="A8" s="58"/>
      <c r="B8" s="364" t="s">
        <v>2</v>
      </c>
      <c r="C8" s="364"/>
      <c r="D8" s="364"/>
      <c r="E8" s="82"/>
      <c r="F8" s="82"/>
      <c r="G8" s="370" t="s">
        <v>25</v>
      </c>
      <c r="H8" s="370"/>
      <c r="I8" s="370"/>
      <c r="J8" s="370"/>
      <c r="K8" s="370"/>
      <c r="L8" s="83"/>
      <c r="M8" s="58"/>
      <c r="N8" s="58" t="s">
        <v>211</v>
      </c>
      <c r="O8" s="71" t="s">
        <v>214</v>
      </c>
      <c r="P8" s="72"/>
      <c r="Q8" s="58"/>
    </row>
    <row r="9" spans="1:17" ht="18.75">
      <c r="A9" s="58"/>
      <c r="B9" s="58" t="s">
        <v>3</v>
      </c>
      <c r="C9" s="58"/>
      <c r="D9" s="230" t="str">
        <f>'свод школы'!D9</f>
        <v>Годовая</v>
      </c>
      <c r="E9" s="58"/>
      <c r="F9" s="58"/>
      <c r="G9" s="58"/>
      <c r="H9" s="58"/>
      <c r="I9" s="58"/>
      <c r="J9" s="58"/>
      <c r="K9" s="58"/>
      <c r="L9" s="58"/>
      <c r="M9" s="58"/>
      <c r="N9" s="58" t="s">
        <v>211</v>
      </c>
      <c r="O9" s="71" t="s">
        <v>215</v>
      </c>
      <c r="P9" s="72"/>
      <c r="Q9" s="58"/>
    </row>
    <row r="10" spans="1:17" ht="15.75">
      <c r="A10" s="58"/>
      <c r="B10" s="58"/>
      <c r="C10" s="58" t="s">
        <v>203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71"/>
      <c r="P10" s="72"/>
      <c r="Q10" s="58"/>
    </row>
    <row r="11" spans="1:17" ht="15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.75">
      <c r="A12" s="58"/>
      <c r="B12" s="70"/>
      <c r="C12" s="81" t="s">
        <v>4</v>
      </c>
      <c r="D12" s="58"/>
      <c r="E12" s="58"/>
      <c r="F12" s="58"/>
      <c r="G12" s="58"/>
      <c r="H12" s="58"/>
      <c r="I12" s="84"/>
      <c r="J12" s="58"/>
      <c r="K12" s="58"/>
      <c r="L12" s="58"/>
      <c r="M12" s="58"/>
      <c r="N12" s="58"/>
      <c r="O12" s="58"/>
      <c r="P12" s="58"/>
      <c r="Q12" s="58"/>
    </row>
    <row r="13" spans="1:17" ht="15.75">
      <c r="A13" s="58"/>
      <c r="B13" s="70"/>
      <c r="C13" s="73" t="s">
        <v>5</v>
      </c>
      <c r="D13" s="70">
        <v>1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52.5" customHeight="1">
      <c r="A14" s="58"/>
      <c r="B14" s="85" t="s">
        <v>6</v>
      </c>
      <c r="C14" s="58"/>
      <c r="D14" s="58"/>
      <c r="E14" s="58"/>
      <c r="F14" s="58"/>
      <c r="G14" s="58"/>
      <c r="H14" s="58"/>
      <c r="I14" s="58"/>
      <c r="J14" s="58"/>
      <c r="K14" s="58"/>
      <c r="L14" s="338" t="s">
        <v>72</v>
      </c>
      <c r="M14" s="338"/>
      <c r="N14" s="339"/>
      <c r="O14" s="235" t="s">
        <v>212</v>
      </c>
      <c r="P14" s="86"/>
      <c r="Q14" s="86"/>
    </row>
    <row r="15" spans="1:17" ht="18" customHeight="1">
      <c r="A15" s="58"/>
      <c r="B15" s="269" t="s">
        <v>26</v>
      </c>
      <c r="C15" s="270"/>
      <c r="D15" s="270"/>
      <c r="E15" s="270"/>
      <c r="F15" s="270"/>
      <c r="G15" s="271"/>
      <c r="H15" s="271"/>
      <c r="I15" s="58"/>
      <c r="J15" s="58"/>
      <c r="K15" s="58"/>
      <c r="L15" s="58"/>
      <c r="M15" s="58"/>
      <c r="N15" s="79"/>
      <c r="O15" s="87"/>
      <c r="P15" s="87"/>
      <c r="Q15" s="70"/>
    </row>
    <row r="16" spans="1:17" ht="15.75">
      <c r="A16" s="58"/>
      <c r="B16" s="81" t="s">
        <v>93</v>
      </c>
      <c r="C16" s="58"/>
      <c r="D16" s="58"/>
      <c r="E16" s="81" t="s">
        <v>27</v>
      </c>
      <c r="F16" s="81"/>
      <c r="G16" s="81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5.75">
      <c r="A17" s="58"/>
      <c r="B17" s="357" t="s">
        <v>80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</row>
    <row r="18" spans="1:17" ht="15.75">
      <c r="A18" s="58"/>
      <c r="B18" s="58" t="s">
        <v>7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72"/>
    </row>
    <row r="19" spans="1:17" ht="66.75" customHeight="1">
      <c r="A19" s="58"/>
      <c r="B19" s="322" t="s">
        <v>81</v>
      </c>
      <c r="C19" s="325" t="s">
        <v>8</v>
      </c>
      <c r="D19" s="326"/>
      <c r="E19" s="329"/>
      <c r="F19" s="325" t="s">
        <v>74</v>
      </c>
      <c r="G19" s="329"/>
      <c r="H19" s="325" t="s">
        <v>9</v>
      </c>
      <c r="I19" s="326"/>
      <c r="J19" s="326"/>
      <c r="K19" s="326"/>
      <c r="L19" s="326"/>
      <c r="M19" s="326"/>
      <c r="N19" s="326"/>
      <c r="O19" s="326"/>
      <c r="P19" s="329"/>
      <c r="Q19" s="88"/>
    </row>
    <row r="20" spans="1:17" ht="36.75" customHeight="1">
      <c r="A20" s="58"/>
      <c r="B20" s="323"/>
      <c r="C20" s="332" t="s">
        <v>155</v>
      </c>
      <c r="D20" s="332" t="s">
        <v>156</v>
      </c>
      <c r="E20" s="332" t="s">
        <v>10</v>
      </c>
      <c r="F20" s="332" t="s">
        <v>165</v>
      </c>
      <c r="G20" s="332" t="s">
        <v>10</v>
      </c>
      <c r="H20" s="322" t="s">
        <v>82</v>
      </c>
      <c r="I20" s="325" t="s">
        <v>83</v>
      </c>
      <c r="J20" s="329"/>
      <c r="K20" s="325" t="s">
        <v>75</v>
      </c>
      <c r="L20" s="326"/>
      <c r="M20" s="329"/>
      <c r="N20" s="322" t="s">
        <v>88</v>
      </c>
      <c r="O20" s="336" t="s">
        <v>89</v>
      </c>
      <c r="P20" s="322" t="s">
        <v>90</v>
      </c>
      <c r="Q20" s="355"/>
    </row>
    <row r="21" spans="1:17" ht="102" customHeight="1">
      <c r="A21" s="58"/>
      <c r="B21" s="324"/>
      <c r="C21" s="342"/>
      <c r="D21" s="342"/>
      <c r="E21" s="342"/>
      <c r="F21" s="342"/>
      <c r="G21" s="342"/>
      <c r="H21" s="324"/>
      <c r="I21" s="91" t="s">
        <v>84</v>
      </c>
      <c r="J21" s="91" t="s">
        <v>73</v>
      </c>
      <c r="K21" s="92" t="s">
        <v>85</v>
      </c>
      <c r="L21" s="92" t="s">
        <v>86</v>
      </c>
      <c r="M21" s="92" t="s">
        <v>87</v>
      </c>
      <c r="N21" s="324"/>
      <c r="O21" s="344"/>
      <c r="P21" s="324"/>
      <c r="Q21" s="355"/>
    </row>
    <row r="22" spans="1:17" ht="26.25" customHeight="1">
      <c r="A22" s="58"/>
      <c r="B22" s="93">
        <v>1</v>
      </c>
      <c r="C22" s="94">
        <v>2</v>
      </c>
      <c r="D22" s="94">
        <v>3</v>
      </c>
      <c r="E22" s="95">
        <v>4</v>
      </c>
      <c r="F22" s="95">
        <v>5</v>
      </c>
      <c r="G22" s="95">
        <v>6</v>
      </c>
      <c r="H22" s="93">
        <v>7</v>
      </c>
      <c r="I22" s="96">
        <v>8</v>
      </c>
      <c r="J22" s="96">
        <v>9</v>
      </c>
      <c r="K22" s="96">
        <v>10</v>
      </c>
      <c r="L22" s="96">
        <v>11</v>
      </c>
      <c r="M22" s="96">
        <v>12</v>
      </c>
      <c r="N22" s="93">
        <v>13</v>
      </c>
      <c r="O22" s="93">
        <v>14</v>
      </c>
      <c r="P22" s="93">
        <v>15</v>
      </c>
      <c r="Q22" s="89"/>
    </row>
    <row r="23" spans="1:17" ht="29.25" customHeight="1">
      <c r="A23" s="58"/>
      <c r="B23" s="97" t="s">
        <v>63</v>
      </c>
      <c r="C23" s="98" t="s">
        <v>107</v>
      </c>
      <c r="D23" s="99" t="s">
        <v>171</v>
      </c>
      <c r="E23" s="356"/>
      <c r="F23" s="356" t="s">
        <v>56</v>
      </c>
      <c r="G23" s="100"/>
      <c r="H23" s="101" t="s">
        <v>12</v>
      </c>
      <c r="I23" s="102" t="s">
        <v>13</v>
      </c>
      <c r="J23" s="91"/>
      <c r="K23" s="103">
        <v>100</v>
      </c>
      <c r="L23" s="90"/>
      <c r="M23" s="90">
        <f>K23</f>
        <v>100</v>
      </c>
      <c r="N23" s="90">
        <f>K23*0.1</f>
        <v>10</v>
      </c>
      <c r="O23" s="90">
        <v>0</v>
      </c>
      <c r="P23" s="90"/>
      <c r="Q23" s="89"/>
    </row>
    <row r="24" spans="1:17" ht="51.75" customHeight="1">
      <c r="A24" s="58"/>
      <c r="B24" s="104"/>
      <c r="C24" s="105"/>
      <c r="D24" s="106"/>
      <c r="E24" s="345"/>
      <c r="F24" s="345"/>
      <c r="G24" s="107"/>
      <c r="H24" s="101" t="s">
        <v>15</v>
      </c>
      <c r="I24" s="102" t="s">
        <v>13</v>
      </c>
      <c r="J24" s="91"/>
      <c r="K24" s="108">
        <v>50</v>
      </c>
      <c r="L24" s="109"/>
      <c r="M24" s="109">
        <f>K24</f>
        <v>50</v>
      </c>
      <c r="N24" s="109">
        <f>K24*0.1</f>
        <v>5</v>
      </c>
      <c r="O24" s="90">
        <v>0</v>
      </c>
      <c r="P24" s="90"/>
      <c r="Q24" s="89"/>
    </row>
    <row r="25" spans="1:17" ht="62.25" customHeight="1">
      <c r="A25" s="58"/>
      <c r="B25" s="110" t="s">
        <v>64</v>
      </c>
      <c r="C25" s="111" t="s">
        <v>14</v>
      </c>
      <c r="D25" s="111" t="s">
        <v>31</v>
      </c>
      <c r="E25" s="345"/>
      <c r="F25" s="345"/>
      <c r="G25" s="107"/>
      <c r="H25" s="101" t="s">
        <v>16</v>
      </c>
      <c r="I25" s="102" t="s">
        <v>13</v>
      </c>
      <c r="J25" s="91"/>
      <c r="K25" s="103">
        <v>50</v>
      </c>
      <c r="L25" s="90"/>
      <c r="M25" s="90">
        <f>K25</f>
        <v>50</v>
      </c>
      <c r="N25" s="109">
        <f>K25*0.1</f>
        <v>5</v>
      </c>
      <c r="O25" s="90">
        <v>0</v>
      </c>
      <c r="P25" s="90"/>
      <c r="Q25" s="89"/>
    </row>
    <row r="26" spans="1:17" ht="66" customHeight="1">
      <c r="A26" s="58"/>
      <c r="B26" s="110"/>
      <c r="C26" s="111"/>
      <c r="D26" s="111"/>
      <c r="E26" s="345"/>
      <c r="F26" s="345"/>
      <c r="G26" s="107"/>
      <c r="H26" s="101" t="s">
        <v>39</v>
      </c>
      <c r="I26" s="102" t="s">
        <v>13</v>
      </c>
      <c r="J26" s="91"/>
      <c r="K26" s="108">
        <v>100</v>
      </c>
      <c r="L26" s="109"/>
      <c r="M26" s="109" t="s">
        <v>209</v>
      </c>
      <c r="N26" s="109">
        <f>K26*0.1</f>
        <v>10</v>
      </c>
      <c r="O26" s="90">
        <v>0</v>
      </c>
      <c r="P26" s="90"/>
      <c r="Q26" s="89"/>
    </row>
    <row r="27" spans="1:17" ht="75" customHeight="1">
      <c r="A27" s="58"/>
      <c r="B27" s="112"/>
      <c r="C27" s="113"/>
      <c r="D27" s="113"/>
      <c r="E27" s="347"/>
      <c r="F27" s="347"/>
      <c r="G27" s="114"/>
      <c r="H27" s="115" t="s">
        <v>17</v>
      </c>
      <c r="I27" s="116" t="s">
        <v>18</v>
      </c>
      <c r="J27" s="117"/>
      <c r="K27" s="103">
        <v>0</v>
      </c>
      <c r="L27" s="103"/>
      <c r="M27" s="90">
        <f>K27</f>
        <v>0</v>
      </c>
      <c r="N27" s="109">
        <f>K27*0.1</f>
        <v>0</v>
      </c>
      <c r="O27" s="90">
        <f>K27-M27-N27</f>
        <v>0</v>
      </c>
      <c r="P27" s="90"/>
      <c r="Q27" s="72"/>
    </row>
    <row r="28" spans="1:17" ht="15.75">
      <c r="A28" s="58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5.75">
      <c r="A29" s="271"/>
      <c r="B29" s="271" t="s">
        <v>19</v>
      </c>
      <c r="C29" s="272"/>
      <c r="D29" s="272"/>
      <c r="E29" s="272"/>
      <c r="F29" s="272"/>
      <c r="G29" s="272"/>
      <c r="H29" s="118"/>
      <c r="I29" s="118"/>
      <c r="J29" s="118"/>
      <c r="K29" s="118"/>
      <c r="L29" s="118"/>
      <c r="M29" s="118"/>
      <c r="N29" s="118"/>
      <c r="O29" s="118"/>
      <c r="P29" s="118"/>
      <c r="Q29" s="58"/>
    </row>
    <row r="30" spans="1:17" ht="80.25" customHeight="1">
      <c r="A30" s="58"/>
      <c r="B30" s="322" t="s">
        <v>81</v>
      </c>
      <c r="C30" s="325" t="s">
        <v>8</v>
      </c>
      <c r="D30" s="326"/>
      <c r="E30" s="329"/>
      <c r="F30" s="325" t="s">
        <v>74</v>
      </c>
      <c r="G30" s="329"/>
      <c r="H30" s="325" t="s">
        <v>20</v>
      </c>
      <c r="I30" s="326"/>
      <c r="J30" s="326"/>
      <c r="K30" s="326"/>
      <c r="L30" s="326"/>
      <c r="M30" s="326"/>
      <c r="N30" s="326"/>
      <c r="O30" s="326"/>
      <c r="P30" s="326"/>
      <c r="Q30" s="322" t="s">
        <v>76</v>
      </c>
    </row>
    <row r="31" spans="1:17" ht="35.25" customHeight="1">
      <c r="A31" s="58"/>
      <c r="B31" s="323"/>
      <c r="C31" s="332" t="s">
        <v>155</v>
      </c>
      <c r="D31" s="332" t="s">
        <v>156</v>
      </c>
      <c r="E31" s="332" t="s">
        <v>10</v>
      </c>
      <c r="F31" s="332" t="s">
        <v>165</v>
      </c>
      <c r="G31" s="332" t="s">
        <v>10</v>
      </c>
      <c r="H31" s="322" t="s">
        <v>82</v>
      </c>
      <c r="I31" s="325" t="s">
        <v>91</v>
      </c>
      <c r="J31" s="329"/>
      <c r="K31" s="343" t="s">
        <v>75</v>
      </c>
      <c r="L31" s="343"/>
      <c r="M31" s="343"/>
      <c r="N31" s="343" t="s">
        <v>88</v>
      </c>
      <c r="O31" s="360" t="s">
        <v>89</v>
      </c>
      <c r="P31" s="325" t="s">
        <v>90</v>
      </c>
      <c r="Q31" s="323"/>
    </row>
    <row r="32" spans="1:17" ht="111" customHeight="1">
      <c r="A32" s="58"/>
      <c r="B32" s="324"/>
      <c r="C32" s="342"/>
      <c r="D32" s="342"/>
      <c r="E32" s="342"/>
      <c r="F32" s="342"/>
      <c r="G32" s="342"/>
      <c r="H32" s="324"/>
      <c r="I32" s="91" t="s">
        <v>84</v>
      </c>
      <c r="J32" s="91" t="s">
        <v>73</v>
      </c>
      <c r="K32" s="91" t="s">
        <v>85</v>
      </c>
      <c r="L32" s="91" t="s">
        <v>86</v>
      </c>
      <c r="M32" s="91" t="s">
        <v>87</v>
      </c>
      <c r="N32" s="343"/>
      <c r="O32" s="360"/>
      <c r="P32" s="325"/>
      <c r="Q32" s="324"/>
    </row>
    <row r="33" spans="1:17" ht="22.5" customHeight="1">
      <c r="A33" s="58"/>
      <c r="B33" s="120">
        <v>1</v>
      </c>
      <c r="C33" s="94">
        <v>2</v>
      </c>
      <c r="D33" s="94">
        <v>3</v>
      </c>
      <c r="E33" s="95">
        <v>4</v>
      </c>
      <c r="F33" s="95">
        <v>5</v>
      </c>
      <c r="G33" s="95">
        <v>6</v>
      </c>
      <c r="H33" s="93">
        <v>7</v>
      </c>
      <c r="I33" s="96">
        <v>8</v>
      </c>
      <c r="J33" s="96">
        <v>9</v>
      </c>
      <c r="K33" s="96">
        <v>10</v>
      </c>
      <c r="L33" s="96">
        <v>11</v>
      </c>
      <c r="M33" s="96">
        <v>12</v>
      </c>
      <c r="N33" s="93">
        <v>13</v>
      </c>
      <c r="O33" s="93">
        <v>14</v>
      </c>
      <c r="P33" s="93">
        <v>15</v>
      </c>
      <c r="Q33" s="93">
        <v>16</v>
      </c>
    </row>
    <row r="34" spans="1:17" ht="64.5" customHeight="1">
      <c r="A34" s="58"/>
      <c r="B34" s="121" t="s">
        <v>63</v>
      </c>
      <c r="C34" s="122" t="s">
        <v>107</v>
      </c>
      <c r="D34" s="123" t="s">
        <v>171</v>
      </c>
      <c r="E34" s="124"/>
      <c r="F34" s="124" t="s">
        <v>66</v>
      </c>
      <c r="G34" s="125"/>
      <c r="H34" s="126" t="s">
        <v>21</v>
      </c>
      <c r="I34" s="127" t="s">
        <v>22</v>
      </c>
      <c r="J34" s="91">
        <v>792</v>
      </c>
      <c r="K34" s="128">
        <v>58</v>
      </c>
      <c r="L34" s="119"/>
      <c r="M34" s="119">
        <v>59</v>
      </c>
      <c r="N34" s="109">
        <f>K34*0.1</f>
        <v>5.800000000000001</v>
      </c>
      <c r="O34" s="90">
        <v>0</v>
      </c>
      <c r="P34" s="90"/>
      <c r="Q34" s="90"/>
    </row>
    <row r="35" spans="1:17" ht="54" customHeight="1">
      <c r="A35" s="58"/>
      <c r="B35" s="129" t="s">
        <v>64</v>
      </c>
      <c r="C35" s="122" t="s">
        <v>14</v>
      </c>
      <c r="D35" s="130" t="s">
        <v>31</v>
      </c>
      <c r="E35" s="124"/>
      <c r="F35" s="124" t="s">
        <v>66</v>
      </c>
      <c r="G35" s="114"/>
      <c r="H35" s="126" t="s">
        <v>21</v>
      </c>
      <c r="I35" s="127" t="s">
        <v>22</v>
      </c>
      <c r="J35" s="91">
        <v>792</v>
      </c>
      <c r="K35" s="103">
        <v>3</v>
      </c>
      <c r="L35" s="90"/>
      <c r="M35" s="90">
        <v>3</v>
      </c>
      <c r="N35" s="109">
        <f>K35*0.1</f>
        <v>0.30000000000000004</v>
      </c>
      <c r="O35" s="90">
        <v>0</v>
      </c>
      <c r="P35" s="90"/>
      <c r="Q35" s="90"/>
    </row>
    <row r="36" spans="1:17" ht="15.75">
      <c r="A36" s="72"/>
      <c r="B36" s="13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15.75">
      <c r="A37" s="72"/>
      <c r="B37" s="133"/>
      <c r="C37" s="58"/>
      <c r="D37" s="361"/>
      <c r="E37" s="361"/>
      <c r="F37" s="36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8.75">
      <c r="A38" s="72"/>
      <c r="B38" s="133"/>
      <c r="C38" s="73" t="s">
        <v>5</v>
      </c>
      <c r="D38" s="268">
        <v>2</v>
      </c>
      <c r="E38" s="58"/>
      <c r="F38" s="58"/>
      <c r="G38" s="58"/>
      <c r="H38" s="58"/>
      <c r="I38" s="58"/>
      <c r="J38" s="58"/>
      <c r="K38" s="58"/>
      <c r="L38" s="58"/>
      <c r="M38" s="72"/>
      <c r="N38" s="72"/>
      <c r="O38" s="58"/>
      <c r="P38" s="58"/>
      <c r="Q38" s="72"/>
    </row>
    <row r="39" spans="1:17" ht="28.5" customHeight="1">
      <c r="A39" s="58"/>
      <c r="B39" s="85" t="s">
        <v>92</v>
      </c>
      <c r="C39" s="58"/>
      <c r="D39" s="58"/>
      <c r="E39" s="58"/>
      <c r="F39" s="58"/>
      <c r="G39" s="58"/>
      <c r="H39" s="58"/>
      <c r="I39" s="58"/>
      <c r="J39" s="58"/>
      <c r="K39" s="58"/>
      <c r="L39" s="340" t="s">
        <v>72</v>
      </c>
      <c r="M39" s="340"/>
      <c r="N39" s="341"/>
      <c r="O39" s="387" t="s">
        <v>216</v>
      </c>
      <c r="P39" s="366"/>
      <c r="Q39" s="86"/>
    </row>
    <row r="40" spans="1:17" ht="15.75" customHeight="1">
      <c r="A40" s="58"/>
      <c r="B40" s="273" t="s">
        <v>34</v>
      </c>
      <c r="C40" s="274"/>
      <c r="D40" s="274"/>
      <c r="E40" s="274"/>
      <c r="F40" s="274"/>
      <c r="G40" s="266"/>
      <c r="H40" s="266"/>
      <c r="I40" s="58"/>
      <c r="J40" s="58"/>
      <c r="K40" s="58"/>
      <c r="L40" s="340"/>
      <c r="M40" s="340"/>
      <c r="N40" s="341"/>
      <c r="O40" s="388"/>
      <c r="P40" s="366"/>
      <c r="Q40" s="134"/>
    </row>
    <row r="41" spans="1:17" ht="15.75">
      <c r="A41" s="58"/>
      <c r="B41" s="81" t="s">
        <v>93</v>
      </c>
      <c r="C41" s="58"/>
      <c r="D41" s="58"/>
      <c r="E41" s="81" t="s">
        <v>27</v>
      </c>
      <c r="F41" s="81"/>
      <c r="G41" s="81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20.25" customHeight="1">
      <c r="A42" s="58"/>
      <c r="B42" s="357" t="s">
        <v>80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</row>
    <row r="43" spans="1:17" ht="24" customHeight="1">
      <c r="A43" s="58"/>
      <c r="B43" s="58" t="s">
        <v>94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72"/>
    </row>
    <row r="44" spans="1:17" ht="67.5" customHeight="1">
      <c r="A44" s="58"/>
      <c r="B44" s="322" t="s">
        <v>81</v>
      </c>
      <c r="C44" s="325" t="s">
        <v>8</v>
      </c>
      <c r="D44" s="326"/>
      <c r="E44" s="329"/>
      <c r="F44" s="330" t="s">
        <v>74</v>
      </c>
      <c r="G44" s="331"/>
      <c r="H44" s="325" t="s">
        <v>9</v>
      </c>
      <c r="I44" s="326"/>
      <c r="J44" s="326"/>
      <c r="K44" s="326"/>
      <c r="L44" s="326"/>
      <c r="M44" s="326"/>
      <c r="N44" s="326"/>
      <c r="O44" s="326"/>
      <c r="P44" s="329"/>
      <c r="Q44" s="88"/>
    </row>
    <row r="45" spans="1:17" ht="33.75" customHeight="1">
      <c r="A45" s="58"/>
      <c r="B45" s="323"/>
      <c r="C45" s="332" t="s">
        <v>155</v>
      </c>
      <c r="D45" s="332" t="s">
        <v>158</v>
      </c>
      <c r="E45" s="332" t="s">
        <v>156</v>
      </c>
      <c r="F45" s="332" t="s">
        <v>165</v>
      </c>
      <c r="G45" s="332" t="s">
        <v>10</v>
      </c>
      <c r="H45" s="322" t="s">
        <v>82</v>
      </c>
      <c r="I45" s="325" t="s">
        <v>91</v>
      </c>
      <c r="J45" s="329"/>
      <c r="K45" s="325" t="s">
        <v>75</v>
      </c>
      <c r="L45" s="326"/>
      <c r="M45" s="329"/>
      <c r="N45" s="322" t="s">
        <v>88</v>
      </c>
      <c r="O45" s="336" t="s">
        <v>96</v>
      </c>
      <c r="P45" s="322" t="s">
        <v>90</v>
      </c>
      <c r="Q45" s="358"/>
    </row>
    <row r="46" spans="1:17" ht="94.5">
      <c r="A46" s="58"/>
      <c r="B46" s="324"/>
      <c r="C46" s="342"/>
      <c r="D46" s="342"/>
      <c r="E46" s="342"/>
      <c r="F46" s="342"/>
      <c r="G46" s="342"/>
      <c r="H46" s="324"/>
      <c r="I46" s="91" t="s">
        <v>84</v>
      </c>
      <c r="J46" s="91" t="s">
        <v>73</v>
      </c>
      <c r="K46" s="92" t="s">
        <v>85</v>
      </c>
      <c r="L46" s="92" t="s">
        <v>86</v>
      </c>
      <c r="M46" s="92" t="s">
        <v>87</v>
      </c>
      <c r="N46" s="324"/>
      <c r="O46" s="344"/>
      <c r="P46" s="324"/>
      <c r="Q46" s="358"/>
    </row>
    <row r="47" spans="1:17" ht="15.75">
      <c r="A47" s="58"/>
      <c r="B47" s="93">
        <v>1</v>
      </c>
      <c r="C47" s="94">
        <v>2</v>
      </c>
      <c r="D47" s="94">
        <v>3</v>
      </c>
      <c r="E47" s="95">
        <v>4</v>
      </c>
      <c r="F47" s="95">
        <v>5</v>
      </c>
      <c r="G47" s="95">
        <v>6</v>
      </c>
      <c r="H47" s="93">
        <v>7</v>
      </c>
      <c r="I47" s="96">
        <v>8</v>
      </c>
      <c r="J47" s="96">
        <v>9</v>
      </c>
      <c r="K47" s="96">
        <v>10</v>
      </c>
      <c r="L47" s="96">
        <v>11</v>
      </c>
      <c r="M47" s="96">
        <v>12</v>
      </c>
      <c r="N47" s="93">
        <v>13</v>
      </c>
      <c r="O47" s="93">
        <v>14</v>
      </c>
      <c r="P47" s="93">
        <v>15</v>
      </c>
      <c r="Q47" s="135"/>
    </row>
    <row r="48" spans="1:17" ht="30" customHeight="1">
      <c r="A48" s="58"/>
      <c r="B48" s="412" t="s">
        <v>59</v>
      </c>
      <c r="C48" s="416" t="s">
        <v>107</v>
      </c>
      <c r="D48" s="374" t="s">
        <v>171</v>
      </c>
      <c r="E48" s="374" t="s">
        <v>171</v>
      </c>
      <c r="F48" s="374" t="s">
        <v>66</v>
      </c>
      <c r="G48" s="374"/>
      <c r="H48" s="101" t="s">
        <v>12</v>
      </c>
      <c r="I48" s="102" t="s">
        <v>13</v>
      </c>
      <c r="J48" s="91"/>
      <c r="K48" s="90">
        <v>100</v>
      </c>
      <c r="L48" s="90"/>
      <c r="M48" s="90">
        <f>K48</f>
        <v>100</v>
      </c>
      <c r="N48" s="90">
        <f>K48*0.1</f>
        <v>10</v>
      </c>
      <c r="O48" s="90">
        <v>0</v>
      </c>
      <c r="P48" s="90"/>
      <c r="Q48" s="135"/>
    </row>
    <row r="49" spans="1:17" ht="49.5" customHeight="1">
      <c r="A49" s="58"/>
      <c r="B49" s="456"/>
      <c r="C49" s="455"/>
      <c r="D49" s="376"/>
      <c r="E49" s="376"/>
      <c r="F49" s="376"/>
      <c r="G49" s="375"/>
      <c r="H49" s="101" t="s">
        <v>15</v>
      </c>
      <c r="I49" s="102" t="s">
        <v>13</v>
      </c>
      <c r="J49" s="91"/>
      <c r="K49" s="109">
        <v>50</v>
      </c>
      <c r="L49" s="109"/>
      <c r="M49" s="109">
        <f>K49</f>
        <v>50</v>
      </c>
      <c r="N49" s="109">
        <f>K49*0.1</f>
        <v>5</v>
      </c>
      <c r="O49" s="90">
        <v>0</v>
      </c>
      <c r="P49" s="90"/>
      <c r="Q49" s="135"/>
    </row>
    <row r="50" spans="1:17" ht="31.5" customHeight="1">
      <c r="A50" s="58"/>
      <c r="B50" s="138" t="s">
        <v>60</v>
      </c>
      <c r="C50" s="416" t="s">
        <v>180</v>
      </c>
      <c r="D50" s="374" t="s">
        <v>171</v>
      </c>
      <c r="E50" s="374" t="s">
        <v>31</v>
      </c>
      <c r="F50" s="99" t="s">
        <v>66</v>
      </c>
      <c r="G50" s="99"/>
      <c r="H50" s="101" t="s">
        <v>16</v>
      </c>
      <c r="I50" s="102" t="s">
        <v>13</v>
      </c>
      <c r="J50" s="91"/>
      <c r="K50" s="109">
        <v>50</v>
      </c>
      <c r="L50" s="109"/>
      <c r="M50" s="109">
        <f>K50</f>
        <v>50</v>
      </c>
      <c r="N50" s="109">
        <f>K50*0.1</f>
        <v>5</v>
      </c>
      <c r="O50" s="90">
        <v>0</v>
      </c>
      <c r="P50" s="90"/>
      <c r="Q50" s="135"/>
    </row>
    <row r="51" spans="1:17" ht="60">
      <c r="A51" s="58"/>
      <c r="B51" s="139"/>
      <c r="C51" s="455"/>
      <c r="D51" s="376"/>
      <c r="E51" s="376"/>
      <c r="F51" s="106"/>
      <c r="G51" s="140"/>
      <c r="H51" s="101" t="s">
        <v>39</v>
      </c>
      <c r="I51" s="102" t="s">
        <v>13</v>
      </c>
      <c r="J51" s="91"/>
      <c r="K51" s="90">
        <v>100</v>
      </c>
      <c r="L51" s="90"/>
      <c r="M51" s="90">
        <f>K51</f>
        <v>100</v>
      </c>
      <c r="N51" s="109">
        <f>K51*0.1</f>
        <v>10</v>
      </c>
      <c r="O51" s="90">
        <v>0</v>
      </c>
      <c r="P51" s="90"/>
      <c r="Q51" s="135"/>
    </row>
    <row r="52" spans="1:17" ht="96">
      <c r="A52" s="58"/>
      <c r="B52" s="141"/>
      <c r="C52" s="141"/>
      <c r="D52" s="142"/>
      <c r="E52" s="124"/>
      <c r="F52" s="124"/>
      <c r="G52" s="124"/>
      <c r="H52" s="115" t="s">
        <v>17</v>
      </c>
      <c r="I52" s="116" t="s">
        <v>18</v>
      </c>
      <c r="J52" s="117"/>
      <c r="K52" s="103" t="s">
        <v>210</v>
      </c>
      <c r="L52" s="103"/>
      <c r="M52" s="90" t="str">
        <f>K52</f>
        <v>             </v>
      </c>
      <c r="N52" s="220" t="e">
        <f>K52*0.1</f>
        <v>#VALUE!</v>
      </c>
      <c r="O52" s="221" t="e">
        <f>K52-M52-N52</f>
        <v>#VALUE!</v>
      </c>
      <c r="P52" s="90"/>
      <c r="Q52" s="143"/>
    </row>
    <row r="53" spans="1:17" ht="15.75" customHeight="1">
      <c r="A53" s="58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ht="15.75" customHeight="1">
      <c r="A54" s="58"/>
      <c r="B54" s="266" t="s">
        <v>19</v>
      </c>
      <c r="C54" s="275"/>
      <c r="D54" s="275"/>
      <c r="E54" s="275"/>
      <c r="F54" s="275"/>
      <c r="G54" s="275"/>
      <c r="H54" s="118"/>
      <c r="I54" s="118"/>
      <c r="J54" s="118"/>
      <c r="K54" s="118"/>
      <c r="L54" s="118"/>
      <c r="M54" s="118"/>
      <c r="N54" s="118"/>
      <c r="O54" s="118"/>
      <c r="P54" s="118"/>
      <c r="Q54" s="58"/>
    </row>
    <row r="55" spans="1:17" ht="70.5" customHeight="1">
      <c r="A55" s="58"/>
      <c r="B55" s="322" t="s">
        <v>81</v>
      </c>
      <c r="C55" s="325" t="s">
        <v>8</v>
      </c>
      <c r="D55" s="326"/>
      <c r="E55" s="329"/>
      <c r="F55" s="330" t="s">
        <v>74</v>
      </c>
      <c r="G55" s="331"/>
      <c r="H55" s="325" t="s">
        <v>20</v>
      </c>
      <c r="I55" s="326"/>
      <c r="J55" s="326"/>
      <c r="K55" s="326"/>
      <c r="L55" s="326"/>
      <c r="M55" s="326"/>
      <c r="N55" s="326"/>
      <c r="O55" s="326"/>
      <c r="P55" s="329"/>
      <c r="Q55" s="322" t="s">
        <v>76</v>
      </c>
    </row>
    <row r="56" spans="1:17" ht="50.25" customHeight="1">
      <c r="A56" s="58"/>
      <c r="B56" s="323"/>
      <c r="C56" s="332" t="s">
        <v>155</v>
      </c>
      <c r="D56" s="332" t="s">
        <v>158</v>
      </c>
      <c r="E56" s="332" t="s">
        <v>156</v>
      </c>
      <c r="F56" s="332" t="s">
        <v>165</v>
      </c>
      <c r="G56" s="332" t="s">
        <v>10</v>
      </c>
      <c r="H56" s="322" t="s">
        <v>82</v>
      </c>
      <c r="I56" s="325" t="s">
        <v>91</v>
      </c>
      <c r="J56" s="329"/>
      <c r="K56" s="325" t="s">
        <v>75</v>
      </c>
      <c r="L56" s="326"/>
      <c r="M56" s="329"/>
      <c r="N56" s="322" t="s">
        <v>88</v>
      </c>
      <c r="O56" s="336" t="s">
        <v>98</v>
      </c>
      <c r="P56" s="334" t="s">
        <v>90</v>
      </c>
      <c r="Q56" s="323"/>
    </row>
    <row r="57" spans="1:17" ht="101.25" customHeight="1">
      <c r="A57" s="58"/>
      <c r="B57" s="324"/>
      <c r="C57" s="342"/>
      <c r="D57" s="342"/>
      <c r="E57" s="342"/>
      <c r="F57" s="342"/>
      <c r="G57" s="342"/>
      <c r="H57" s="324"/>
      <c r="I57" s="91" t="s">
        <v>84</v>
      </c>
      <c r="J57" s="91" t="s">
        <v>97</v>
      </c>
      <c r="K57" s="92" t="s">
        <v>85</v>
      </c>
      <c r="L57" s="92" t="s">
        <v>86</v>
      </c>
      <c r="M57" s="92" t="s">
        <v>87</v>
      </c>
      <c r="N57" s="324"/>
      <c r="O57" s="344"/>
      <c r="P57" s="359"/>
      <c r="Q57" s="324"/>
    </row>
    <row r="58" spans="1:17" ht="15.75">
      <c r="A58" s="58"/>
      <c r="B58" s="90">
        <v>1</v>
      </c>
      <c r="C58" s="136">
        <v>2</v>
      </c>
      <c r="D58" s="136">
        <v>3</v>
      </c>
      <c r="E58" s="137">
        <v>4</v>
      </c>
      <c r="F58" s="137">
        <v>5</v>
      </c>
      <c r="G58" s="137">
        <v>6</v>
      </c>
      <c r="H58" s="90">
        <v>7</v>
      </c>
      <c r="I58" s="119">
        <v>8</v>
      </c>
      <c r="J58" s="119">
        <v>9</v>
      </c>
      <c r="K58" s="119">
        <v>10</v>
      </c>
      <c r="L58" s="119">
        <v>11</v>
      </c>
      <c r="M58" s="119">
        <v>12</v>
      </c>
      <c r="N58" s="90">
        <v>13</v>
      </c>
      <c r="O58" s="90">
        <v>14</v>
      </c>
      <c r="P58" s="90">
        <v>15</v>
      </c>
      <c r="Q58" s="90">
        <v>16</v>
      </c>
    </row>
    <row r="59" spans="1:17" ht="63" customHeight="1">
      <c r="A59" s="58"/>
      <c r="B59" s="129" t="s">
        <v>59</v>
      </c>
      <c r="C59" s="144" t="s">
        <v>107</v>
      </c>
      <c r="D59" s="124" t="s">
        <v>171</v>
      </c>
      <c r="E59" s="124" t="s">
        <v>171</v>
      </c>
      <c r="F59" s="124" t="s">
        <v>66</v>
      </c>
      <c r="G59" s="100"/>
      <c r="H59" s="145" t="s">
        <v>21</v>
      </c>
      <c r="I59" s="127" t="s">
        <v>22</v>
      </c>
      <c r="J59" s="91">
        <v>792</v>
      </c>
      <c r="K59" s="119">
        <v>66</v>
      </c>
      <c r="L59" s="119"/>
      <c r="M59" s="128">
        <v>66</v>
      </c>
      <c r="N59" s="146">
        <f>K59*0.1</f>
        <v>6.6000000000000005</v>
      </c>
      <c r="O59" s="119">
        <v>0</v>
      </c>
      <c r="P59" s="119"/>
      <c r="Q59" s="119"/>
    </row>
    <row r="60" spans="1:17" ht="48">
      <c r="A60" s="58"/>
      <c r="B60" s="147" t="s">
        <v>60</v>
      </c>
      <c r="C60" s="101" t="s">
        <v>14</v>
      </c>
      <c r="D60" s="124" t="s">
        <v>171</v>
      </c>
      <c r="E60" s="101" t="s">
        <v>31</v>
      </c>
      <c r="F60" s="124" t="s">
        <v>66</v>
      </c>
      <c r="G60" s="114"/>
      <c r="H60" s="126" t="s">
        <v>21</v>
      </c>
      <c r="I60" s="127" t="s">
        <v>22</v>
      </c>
      <c r="J60" s="91">
        <v>792</v>
      </c>
      <c r="K60" s="90">
        <v>1</v>
      </c>
      <c r="L60" s="90"/>
      <c r="M60" s="103">
        <v>1</v>
      </c>
      <c r="N60" s="146">
        <f>K60*0.1</f>
        <v>0.1</v>
      </c>
      <c r="O60" s="90">
        <v>0</v>
      </c>
      <c r="P60" s="90"/>
      <c r="Q60" s="90"/>
    </row>
    <row r="61" spans="1:17" ht="15.75">
      <c r="A61" s="58"/>
      <c r="B61" s="148"/>
      <c r="C61" s="149"/>
      <c r="D61" s="149"/>
      <c r="E61" s="150"/>
      <c r="F61" s="150"/>
      <c r="G61" s="150"/>
      <c r="H61" s="151"/>
      <c r="I61" s="152"/>
      <c r="J61" s="88"/>
      <c r="K61" s="153"/>
      <c r="L61" s="154"/>
      <c r="M61" s="154"/>
      <c r="N61" s="154"/>
      <c r="O61" s="154"/>
      <c r="P61" s="154"/>
      <c r="Q61" s="89"/>
    </row>
    <row r="62" spans="1:17" ht="18.75">
      <c r="A62" s="58"/>
      <c r="B62" s="70"/>
      <c r="C62" s="73" t="s">
        <v>5</v>
      </c>
      <c r="D62" s="268">
        <v>3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15.75" customHeight="1">
      <c r="A63" s="58"/>
      <c r="B63" s="85" t="s">
        <v>6</v>
      </c>
      <c r="C63" s="58"/>
      <c r="D63" s="58"/>
      <c r="E63" s="58"/>
      <c r="F63" s="58"/>
      <c r="G63" s="58"/>
      <c r="H63" s="58"/>
      <c r="I63" s="58"/>
      <c r="J63" s="58"/>
      <c r="K63" s="58"/>
      <c r="L63" s="340" t="s">
        <v>72</v>
      </c>
      <c r="M63" s="340"/>
      <c r="N63" s="341"/>
      <c r="O63" s="387" t="s">
        <v>217</v>
      </c>
      <c r="P63" s="155"/>
      <c r="Q63" s="86"/>
    </row>
    <row r="64" spans="1:17" ht="35.25" customHeight="1">
      <c r="A64" s="58"/>
      <c r="B64" s="276" t="s">
        <v>38</v>
      </c>
      <c r="C64" s="277"/>
      <c r="D64" s="277"/>
      <c r="E64" s="277"/>
      <c r="F64" s="277"/>
      <c r="G64" s="264"/>
      <c r="H64" s="264"/>
      <c r="I64" s="58"/>
      <c r="J64" s="58"/>
      <c r="K64" s="58"/>
      <c r="L64" s="340"/>
      <c r="M64" s="340"/>
      <c r="N64" s="341"/>
      <c r="O64" s="388"/>
      <c r="P64" s="155"/>
      <c r="Q64" s="70"/>
    </row>
    <row r="65" spans="1:17" ht="15.75">
      <c r="A65" s="58"/>
      <c r="B65" s="81" t="s">
        <v>93</v>
      </c>
      <c r="C65" s="58"/>
      <c r="D65" s="58"/>
      <c r="E65" s="81" t="s">
        <v>27</v>
      </c>
      <c r="F65" s="81"/>
      <c r="G65" s="81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5.75">
      <c r="A66" s="58"/>
      <c r="B66" s="357" t="s">
        <v>80</v>
      </c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</row>
    <row r="67" spans="1:17" ht="15.75">
      <c r="A67" s="58"/>
      <c r="B67" s="58" t="s">
        <v>7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72"/>
    </row>
    <row r="68" spans="1:17" ht="63" customHeight="1">
      <c r="A68" s="58"/>
      <c r="B68" s="322" t="s">
        <v>81</v>
      </c>
      <c r="C68" s="325" t="s">
        <v>8</v>
      </c>
      <c r="D68" s="326"/>
      <c r="E68" s="329"/>
      <c r="F68" s="330" t="s">
        <v>99</v>
      </c>
      <c r="G68" s="331"/>
      <c r="H68" s="325" t="s">
        <v>9</v>
      </c>
      <c r="I68" s="326"/>
      <c r="J68" s="326"/>
      <c r="K68" s="326"/>
      <c r="L68" s="326"/>
      <c r="M68" s="326"/>
      <c r="N68" s="326"/>
      <c r="O68" s="326"/>
      <c r="P68" s="329"/>
      <c r="Q68" s="88"/>
    </row>
    <row r="69" spans="1:17" ht="35.25" customHeight="1">
      <c r="A69" s="58"/>
      <c r="B69" s="323"/>
      <c r="C69" s="332" t="s">
        <v>155</v>
      </c>
      <c r="D69" s="332" t="s">
        <v>158</v>
      </c>
      <c r="E69" s="332" t="s">
        <v>156</v>
      </c>
      <c r="F69" s="332" t="s">
        <v>165</v>
      </c>
      <c r="G69" s="332" t="s">
        <v>10</v>
      </c>
      <c r="H69" s="322" t="s">
        <v>82</v>
      </c>
      <c r="I69" s="325" t="s">
        <v>91</v>
      </c>
      <c r="J69" s="329"/>
      <c r="K69" s="325" t="s">
        <v>100</v>
      </c>
      <c r="L69" s="326"/>
      <c r="M69" s="329"/>
      <c r="N69" s="322" t="s">
        <v>88</v>
      </c>
      <c r="O69" s="336" t="s">
        <v>89</v>
      </c>
      <c r="P69" s="322" t="s">
        <v>90</v>
      </c>
      <c r="Q69" s="355"/>
    </row>
    <row r="70" spans="1:17" ht="109.5" customHeight="1">
      <c r="A70" s="58"/>
      <c r="B70" s="323"/>
      <c r="C70" s="342"/>
      <c r="D70" s="342"/>
      <c r="E70" s="342"/>
      <c r="F70" s="342"/>
      <c r="G70" s="333"/>
      <c r="H70" s="323"/>
      <c r="I70" s="92" t="s">
        <v>84</v>
      </c>
      <c r="J70" s="92" t="s">
        <v>73</v>
      </c>
      <c r="K70" s="156" t="s">
        <v>95</v>
      </c>
      <c r="L70" s="92" t="s">
        <v>86</v>
      </c>
      <c r="M70" s="156" t="s">
        <v>87</v>
      </c>
      <c r="N70" s="323"/>
      <c r="O70" s="337"/>
      <c r="P70" s="323"/>
      <c r="Q70" s="355"/>
    </row>
    <row r="71" spans="1:17" ht="16.5" customHeight="1">
      <c r="A71" s="58"/>
      <c r="B71" s="96">
        <v>1</v>
      </c>
      <c r="C71" s="157">
        <v>2</v>
      </c>
      <c r="D71" s="157">
        <v>3</v>
      </c>
      <c r="E71" s="157">
        <v>4</v>
      </c>
      <c r="F71" s="157">
        <v>5</v>
      </c>
      <c r="G71" s="157">
        <v>6</v>
      </c>
      <c r="H71" s="96">
        <v>7</v>
      </c>
      <c r="I71" s="96">
        <v>8</v>
      </c>
      <c r="J71" s="96">
        <v>9</v>
      </c>
      <c r="K71" s="96">
        <v>10</v>
      </c>
      <c r="L71" s="96">
        <v>11</v>
      </c>
      <c r="M71" s="96">
        <v>12</v>
      </c>
      <c r="N71" s="96">
        <v>13</v>
      </c>
      <c r="O71" s="96">
        <v>14</v>
      </c>
      <c r="P71" s="96">
        <v>15</v>
      </c>
      <c r="Q71" s="89"/>
    </row>
    <row r="72" spans="1:17" ht="31.5" customHeight="1">
      <c r="A72" s="58"/>
      <c r="B72" s="371" t="s">
        <v>61</v>
      </c>
      <c r="C72" s="391" t="s">
        <v>107</v>
      </c>
      <c r="D72" s="374" t="s">
        <v>171</v>
      </c>
      <c r="E72" s="374" t="s">
        <v>171</v>
      </c>
      <c r="F72" s="107" t="s">
        <v>66</v>
      </c>
      <c r="G72" s="107"/>
      <c r="H72" s="101" t="s">
        <v>12</v>
      </c>
      <c r="I72" s="158" t="s">
        <v>13</v>
      </c>
      <c r="J72" s="159"/>
      <c r="K72" s="103">
        <v>100</v>
      </c>
      <c r="L72" s="90"/>
      <c r="M72" s="90">
        <f>K72</f>
        <v>100</v>
      </c>
      <c r="N72" s="90">
        <f>K72*0.1</f>
        <v>10</v>
      </c>
      <c r="O72" s="90">
        <v>0</v>
      </c>
      <c r="P72" s="90"/>
      <c r="Q72" s="89"/>
    </row>
    <row r="73" spans="1:17" ht="47.25" customHeight="1">
      <c r="A73" s="58"/>
      <c r="B73" s="373"/>
      <c r="C73" s="393"/>
      <c r="D73" s="376"/>
      <c r="E73" s="376"/>
      <c r="F73" s="107"/>
      <c r="G73" s="107"/>
      <c r="H73" s="101" t="s">
        <v>15</v>
      </c>
      <c r="I73" s="102" t="s">
        <v>13</v>
      </c>
      <c r="J73" s="91"/>
      <c r="K73" s="108">
        <v>70</v>
      </c>
      <c r="L73" s="109"/>
      <c r="M73" s="109">
        <f>K73</f>
        <v>70</v>
      </c>
      <c r="N73" s="109">
        <f>K73*0.1</f>
        <v>7</v>
      </c>
      <c r="O73" s="90">
        <v>0</v>
      </c>
      <c r="P73" s="90"/>
      <c r="Q73" s="89"/>
    </row>
    <row r="74" spans="1:17" ht="27.75" customHeight="1">
      <c r="A74" s="58"/>
      <c r="B74" s="348" t="s">
        <v>62</v>
      </c>
      <c r="C74" s="351" t="s">
        <v>14</v>
      </c>
      <c r="D74" s="374" t="s">
        <v>171</v>
      </c>
      <c r="E74" s="351" t="s">
        <v>31</v>
      </c>
      <c r="F74" s="416" t="s">
        <v>66</v>
      </c>
      <c r="G74" s="107"/>
      <c r="H74" s="101" t="s">
        <v>169</v>
      </c>
      <c r="I74" s="102" t="s">
        <v>13</v>
      </c>
      <c r="J74" s="91"/>
      <c r="K74" s="108">
        <v>70</v>
      </c>
      <c r="L74" s="109"/>
      <c r="M74" s="109">
        <f>K74</f>
        <v>70</v>
      </c>
      <c r="N74" s="109">
        <f>K74*0.1</f>
        <v>7</v>
      </c>
      <c r="O74" s="90">
        <v>0</v>
      </c>
      <c r="P74" s="90"/>
      <c r="Q74" s="89"/>
    </row>
    <row r="75" spans="1:17" ht="96">
      <c r="A75" s="58"/>
      <c r="B75" s="394"/>
      <c r="C75" s="395"/>
      <c r="D75" s="376"/>
      <c r="E75" s="395"/>
      <c r="F75" s="455"/>
      <c r="G75" s="114"/>
      <c r="H75" s="115" t="s">
        <v>67</v>
      </c>
      <c r="I75" s="116" t="s">
        <v>18</v>
      </c>
      <c r="J75" s="117"/>
      <c r="K75" s="103">
        <v>0</v>
      </c>
      <c r="L75" s="103"/>
      <c r="M75" s="90">
        <f>K75</f>
        <v>0</v>
      </c>
      <c r="N75" s="109">
        <f>K75*0.1</f>
        <v>0</v>
      </c>
      <c r="O75" s="90">
        <f>K75-M75-N75</f>
        <v>0</v>
      </c>
      <c r="P75" s="90"/>
      <c r="Q75" s="72"/>
    </row>
    <row r="76" spans="1:17" ht="15.75">
      <c r="A76" s="58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</row>
    <row r="77" spans="1:17" ht="24" customHeight="1">
      <c r="A77" s="58"/>
      <c r="B77" s="264" t="s">
        <v>19</v>
      </c>
      <c r="C77" s="263"/>
      <c r="D77" s="263"/>
      <c r="E77" s="263"/>
      <c r="F77" s="263"/>
      <c r="G77" s="263"/>
      <c r="H77" s="118"/>
      <c r="I77" s="118"/>
      <c r="J77" s="118"/>
      <c r="K77" s="118"/>
      <c r="L77" s="118"/>
      <c r="M77" s="118"/>
      <c r="N77" s="118"/>
      <c r="O77" s="118"/>
      <c r="P77" s="118"/>
      <c r="Q77" s="58"/>
    </row>
    <row r="78" spans="1:17" ht="63.75" customHeight="1">
      <c r="A78" s="58"/>
      <c r="B78" s="322" t="s">
        <v>81</v>
      </c>
      <c r="C78" s="325" t="s">
        <v>8</v>
      </c>
      <c r="D78" s="326"/>
      <c r="E78" s="329"/>
      <c r="F78" s="330" t="s">
        <v>99</v>
      </c>
      <c r="G78" s="331"/>
      <c r="H78" s="325" t="s">
        <v>20</v>
      </c>
      <c r="I78" s="326"/>
      <c r="J78" s="326"/>
      <c r="K78" s="326"/>
      <c r="L78" s="326"/>
      <c r="M78" s="326"/>
      <c r="N78" s="326"/>
      <c r="O78" s="326"/>
      <c r="P78" s="329"/>
      <c r="Q78" s="322" t="s">
        <v>76</v>
      </c>
    </row>
    <row r="79" spans="1:17" ht="37.5" customHeight="1">
      <c r="A79" s="58"/>
      <c r="B79" s="323"/>
      <c r="C79" s="332" t="s">
        <v>155</v>
      </c>
      <c r="D79" s="332" t="s">
        <v>158</v>
      </c>
      <c r="E79" s="332" t="s">
        <v>156</v>
      </c>
      <c r="F79" s="332" t="s">
        <v>165</v>
      </c>
      <c r="G79" s="332" t="s">
        <v>10</v>
      </c>
      <c r="H79" s="322" t="s">
        <v>82</v>
      </c>
      <c r="I79" s="325" t="s">
        <v>91</v>
      </c>
      <c r="J79" s="329"/>
      <c r="K79" s="325" t="s">
        <v>100</v>
      </c>
      <c r="L79" s="326"/>
      <c r="M79" s="329"/>
      <c r="N79" s="322" t="s">
        <v>88</v>
      </c>
      <c r="O79" s="336" t="s">
        <v>89</v>
      </c>
      <c r="P79" s="334" t="s">
        <v>90</v>
      </c>
      <c r="Q79" s="323"/>
    </row>
    <row r="80" spans="1:17" ht="94.5">
      <c r="A80" s="58"/>
      <c r="B80" s="323"/>
      <c r="C80" s="342"/>
      <c r="D80" s="342"/>
      <c r="E80" s="342"/>
      <c r="F80" s="342"/>
      <c r="G80" s="333"/>
      <c r="H80" s="323"/>
      <c r="I80" s="92" t="s">
        <v>84</v>
      </c>
      <c r="J80" s="92" t="s">
        <v>73</v>
      </c>
      <c r="K80" s="156" t="s">
        <v>95</v>
      </c>
      <c r="L80" s="92" t="s">
        <v>86</v>
      </c>
      <c r="M80" s="156" t="s">
        <v>87</v>
      </c>
      <c r="N80" s="323"/>
      <c r="O80" s="337"/>
      <c r="P80" s="335"/>
      <c r="Q80" s="323"/>
    </row>
    <row r="81" spans="1:17" ht="15.75">
      <c r="A81" s="58"/>
      <c r="B81" s="96">
        <v>1</v>
      </c>
      <c r="C81" s="157">
        <v>2</v>
      </c>
      <c r="D81" s="157">
        <v>3</v>
      </c>
      <c r="E81" s="157">
        <v>4</v>
      </c>
      <c r="F81" s="157">
        <v>5</v>
      </c>
      <c r="G81" s="157">
        <v>6</v>
      </c>
      <c r="H81" s="96">
        <v>7</v>
      </c>
      <c r="I81" s="96">
        <v>8</v>
      </c>
      <c r="J81" s="96">
        <v>9</v>
      </c>
      <c r="K81" s="96">
        <v>10</v>
      </c>
      <c r="L81" s="96">
        <v>11</v>
      </c>
      <c r="M81" s="96">
        <v>12</v>
      </c>
      <c r="N81" s="96">
        <v>13</v>
      </c>
      <c r="O81" s="96">
        <v>14</v>
      </c>
      <c r="P81" s="96">
        <v>15</v>
      </c>
      <c r="Q81" s="96">
        <v>16</v>
      </c>
    </row>
    <row r="82" spans="1:17" ht="63" customHeight="1">
      <c r="A82" s="58"/>
      <c r="B82" s="147" t="s">
        <v>61</v>
      </c>
      <c r="C82" s="101" t="s">
        <v>107</v>
      </c>
      <c r="D82" s="124" t="s">
        <v>171</v>
      </c>
      <c r="E82" s="99" t="s">
        <v>171</v>
      </c>
      <c r="F82" s="100" t="s">
        <v>66</v>
      </c>
      <c r="G82" s="100"/>
      <c r="H82" s="126" t="s">
        <v>21</v>
      </c>
      <c r="I82" s="160" t="s">
        <v>22</v>
      </c>
      <c r="J82" s="159">
        <v>792</v>
      </c>
      <c r="K82" s="103">
        <v>18</v>
      </c>
      <c r="L82" s="90"/>
      <c r="M82" s="103">
        <v>17</v>
      </c>
      <c r="N82" s="109">
        <f>K82*0.1</f>
        <v>1.8</v>
      </c>
      <c r="O82" s="90">
        <v>0</v>
      </c>
      <c r="P82" s="90"/>
      <c r="Q82" s="90"/>
    </row>
    <row r="83" spans="1:17" ht="48">
      <c r="A83" s="58"/>
      <c r="B83" s="129" t="s">
        <v>62</v>
      </c>
      <c r="C83" s="101" t="s">
        <v>108</v>
      </c>
      <c r="D83" s="124" t="s">
        <v>171</v>
      </c>
      <c r="E83" s="144" t="s">
        <v>31</v>
      </c>
      <c r="F83" s="125" t="s">
        <v>66</v>
      </c>
      <c r="G83" s="125"/>
      <c r="H83" s="126" t="s">
        <v>21</v>
      </c>
      <c r="I83" s="127" t="s">
        <v>22</v>
      </c>
      <c r="J83" s="91">
        <v>792</v>
      </c>
      <c r="K83" s="103">
        <v>1</v>
      </c>
      <c r="L83" s="90"/>
      <c r="M83" s="103">
        <v>1</v>
      </c>
      <c r="N83" s="109">
        <f>K83*0.1</f>
        <v>0.1</v>
      </c>
      <c r="O83" s="90">
        <v>0</v>
      </c>
      <c r="P83" s="90"/>
      <c r="Q83" s="90"/>
    </row>
    <row r="84" spans="1:17" ht="15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ht="18.75">
      <c r="A85" s="58"/>
      <c r="B85" s="70"/>
      <c r="C85" s="73" t="s">
        <v>5</v>
      </c>
      <c r="D85" s="268">
        <v>4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ht="45.75" customHeight="1">
      <c r="A86" s="58"/>
      <c r="B86" s="85" t="s">
        <v>6</v>
      </c>
      <c r="C86" s="58"/>
      <c r="D86" s="58"/>
      <c r="E86" s="58"/>
      <c r="F86" s="58"/>
      <c r="G86" s="58"/>
      <c r="H86" s="58"/>
      <c r="I86" s="58"/>
      <c r="J86" s="58"/>
      <c r="K86" s="58"/>
      <c r="L86" s="338" t="s">
        <v>72</v>
      </c>
      <c r="M86" s="338"/>
      <c r="N86" s="339"/>
      <c r="O86" s="387" t="s">
        <v>218</v>
      </c>
      <c r="P86" s="86"/>
      <c r="Q86" s="86"/>
    </row>
    <row r="87" spans="1:17" ht="18.75">
      <c r="A87" s="58"/>
      <c r="B87" s="305" t="s">
        <v>197</v>
      </c>
      <c r="C87" s="306"/>
      <c r="D87" s="306"/>
      <c r="E87" s="306"/>
      <c r="F87" s="306"/>
      <c r="G87" s="306"/>
      <c r="H87" s="248"/>
      <c r="I87" s="248"/>
      <c r="J87" s="58"/>
      <c r="K87" s="58"/>
      <c r="L87" s="58"/>
      <c r="M87" s="58"/>
      <c r="N87" s="79"/>
      <c r="O87" s="388"/>
      <c r="P87" s="87"/>
      <c r="Q87" s="70"/>
    </row>
    <row r="88" spans="1:17" ht="15.75">
      <c r="A88" s="58"/>
      <c r="B88" s="81" t="s">
        <v>93</v>
      </c>
      <c r="C88" s="58"/>
      <c r="D88" s="58"/>
      <c r="E88" s="81" t="s">
        <v>27</v>
      </c>
      <c r="F88" s="81"/>
      <c r="G88" s="81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ht="15.75">
      <c r="A89" s="58"/>
      <c r="B89" s="357" t="s">
        <v>80</v>
      </c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</row>
    <row r="90" spans="1:17" ht="15.75">
      <c r="A90" s="58"/>
      <c r="B90" s="58" t="s">
        <v>7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72"/>
    </row>
    <row r="91" spans="1:17" ht="15.75" customHeight="1">
      <c r="A91" s="58"/>
      <c r="B91" s="322" t="s">
        <v>81</v>
      </c>
      <c r="C91" s="325" t="s">
        <v>8</v>
      </c>
      <c r="D91" s="326"/>
      <c r="E91" s="329"/>
      <c r="F91" s="325" t="s">
        <v>74</v>
      </c>
      <c r="G91" s="329"/>
      <c r="H91" s="325" t="s">
        <v>9</v>
      </c>
      <c r="I91" s="326"/>
      <c r="J91" s="326"/>
      <c r="K91" s="326"/>
      <c r="L91" s="326"/>
      <c r="M91" s="326"/>
      <c r="N91" s="326"/>
      <c r="O91" s="326"/>
      <c r="P91" s="329"/>
      <c r="Q91" s="88"/>
    </row>
    <row r="92" spans="1:17" ht="15.75">
      <c r="A92" s="58"/>
      <c r="B92" s="323"/>
      <c r="C92" s="332" t="s">
        <v>155</v>
      </c>
      <c r="D92" s="332" t="s">
        <v>156</v>
      </c>
      <c r="E92" s="332" t="s">
        <v>10</v>
      </c>
      <c r="F92" s="332" t="s">
        <v>165</v>
      </c>
      <c r="G92" s="332" t="s">
        <v>10</v>
      </c>
      <c r="H92" s="322" t="s">
        <v>82</v>
      </c>
      <c r="I92" s="325" t="s">
        <v>83</v>
      </c>
      <c r="J92" s="329"/>
      <c r="K92" s="325" t="s">
        <v>75</v>
      </c>
      <c r="L92" s="326"/>
      <c r="M92" s="329"/>
      <c r="N92" s="322" t="s">
        <v>88</v>
      </c>
      <c r="O92" s="336" t="s">
        <v>89</v>
      </c>
      <c r="P92" s="322" t="s">
        <v>90</v>
      </c>
      <c r="Q92" s="355"/>
    </row>
    <row r="93" spans="1:17" ht="94.5">
      <c r="A93" s="58"/>
      <c r="B93" s="324"/>
      <c r="C93" s="342"/>
      <c r="D93" s="342"/>
      <c r="E93" s="342"/>
      <c r="F93" s="342"/>
      <c r="G93" s="342"/>
      <c r="H93" s="324"/>
      <c r="I93" s="91" t="s">
        <v>84</v>
      </c>
      <c r="J93" s="91" t="s">
        <v>73</v>
      </c>
      <c r="K93" s="92" t="s">
        <v>85</v>
      </c>
      <c r="L93" s="92" t="s">
        <v>86</v>
      </c>
      <c r="M93" s="92" t="s">
        <v>87</v>
      </c>
      <c r="N93" s="324"/>
      <c r="O93" s="344"/>
      <c r="P93" s="324"/>
      <c r="Q93" s="355"/>
    </row>
    <row r="94" spans="1:17" ht="15.75">
      <c r="A94" s="58"/>
      <c r="B94" s="93">
        <v>1</v>
      </c>
      <c r="C94" s="94">
        <v>2</v>
      </c>
      <c r="D94" s="94">
        <v>3</v>
      </c>
      <c r="E94" s="95">
        <v>4</v>
      </c>
      <c r="F94" s="95">
        <v>5</v>
      </c>
      <c r="G94" s="95">
        <v>6</v>
      </c>
      <c r="H94" s="93">
        <v>7</v>
      </c>
      <c r="I94" s="96">
        <v>8</v>
      </c>
      <c r="J94" s="96">
        <v>9</v>
      </c>
      <c r="K94" s="96">
        <v>10</v>
      </c>
      <c r="L94" s="96">
        <v>11</v>
      </c>
      <c r="M94" s="96">
        <v>12</v>
      </c>
      <c r="N94" s="93">
        <v>13</v>
      </c>
      <c r="O94" s="93">
        <v>14</v>
      </c>
      <c r="P94" s="93">
        <v>15</v>
      </c>
      <c r="Q94" s="89"/>
    </row>
    <row r="95" spans="1:17" ht="24">
      <c r="A95" s="58"/>
      <c r="B95" s="450" t="s">
        <v>208</v>
      </c>
      <c r="C95" s="453" t="s">
        <v>14</v>
      </c>
      <c r="D95" s="454" t="s">
        <v>202</v>
      </c>
      <c r="E95" s="356"/>
      <c r="F95" s="356" t="s">
        <v>56</v>
      </c>
      <c r="G95" s="100"/>
      <c r="H95" s="101" t="s">
        <v>12</v>
      </c>
      <c r="I95" s="102" t="s">
        <v>13</v>
      </c>
      <c r="J95" s="91"/>
      <c r="K95" s="103">
        <v>100</v>
      </c>
      <c r="L95" s="90"/>
      <c r="M95" s="90">
        <f>K95</f>
        <v>100</v>
      </c>
      <c r="N95" s="90">
        <f>K95*0.1</f>
        <v>10</v>
      </c>
      <c r="O95" s="90">
        <v>0</v>
      </c>
      <c r="P95" s="90"/>
      <c r="Q95" s="89"/>
    </row>
    <row r="96" spans="1:17" ht="72">
      <c r="A96" s="58"/>
      <c r="B96" s="451"/>
      <c r="C96" s="349"/>
      <c r="D96" s="349"/>
      <c r="E96" s="345"/>
      <c r="F96" s="345"/>
      <c r="G96" s="107"/>
      <c r="H96" s="101" t="s">
        <v>15</v>
      </c>
      <c r="I96" s="102" t="s">
        <v>13</v>
      </c>
      <c r="J96" s="91"/>
      <c r="K96" s="108">
        <v>0</v>
      </c>
      <c r="L96" s="109"/>
      <c r="M96" s="109">
        <f>K96</f>
        <v>0</v>
      </c>
      <c r="N96" s="109">
        <f>K96*0.1</f>
        <v>0</v>
      </c>
      <c r="O96" s="90">
        <v>0</v>
      </c>
      <c r="P96" s="90"/>
      <c r="Q96" s="89"/>
    </row>
    <row r="97" spans="1:17" ht="36">
      <c r="A97" s="58"/>
      <c r="B97" s="452"/>
      <c r="C97" s="350"/>
      <c r="D97" s="350"/>
      <c r="E97" s="345"/>
      <c r="F97" s="345"/>
      <c r="G97" s="107"/>
      <c r="H97" s="101" t="s">
        <v>16</v>
      </c>
      <c r="I97" s="102" t="s">
        <v>13</v>
      </c>
      <c r="J97" s="91"/>
      <c r="K97" s="103">
        <v>0</v>
      </c>
      <c r="L97" s="90"/>
      <c r="M97" s="90">
        <v>0</v>
      </c>
      <c r="N97" s="109">
        <f>K97*0.1</f>
        <v>0</v>
      </c>
      <c r="O97" s="90">
        <v>0</v>
      </c>
      <c r="P97" s="90"/>
      <c r="Q97" s="89"/>
    </row>
    <row r="98" spans="1:17" ht="63.75">
      <c r="A98" s="58"/>
      <c r="B98" s="161" t="s">
        <v>198</v>
      </c>
      <c r="C98" s="111" t="s">
        <v>180</v>
      </c>
      <c r="D98" s="111" t="s">
        <v>181</v>
      </c>
      <c r="E98" s="345"/>
      <c r="F98" s="345"/>
      <c r="G98" s="107"/>
      <c r="H98" s="101" t="s">
        <v>39</v>
      </c>
      <c r="I98" s="102" t="s">
        <v>13</v>
      </c>
      <c r="J98" s="91"/>
      <c r="K98" s="108">
        <v>100</v>
      </c>
      <c r="L98" s="109"/>
      <c r="M98" s="109">
        <f>K98</f>
        <v>100</v>
      </c>
      <c r="N98" s="109">
        <f>K98*0.1</f>
        <v>10</v>
      </c>
      <c r="O98" s="90">
        <v>0</v>
      </c>
      <c r="P98" s="90"/>
      <c r="Q98" s="89"/>
    </row>
    <row r="99" spans="1:17" ht="96">
      <c r="A99" s="58"/>
      <c r="B99" s="112"/>
      <c r="C99" s="113"/>
      <c r="D99" s="113"/>
      <c r="E99" s="347"/>
      <c r="F99" s="347"/>
      <c r="G99" s="114"/>
      <c r="H99" s="115" t="s">
        <v>17</v>
      </c>
      <c r="I99" s="116" t="s">
        <v>18</v>
      </c>
      <c r="J99" s="117"/>
      <c r="K99" s="103">
        <v>0</v>
      </c>
      <c r="L99" s="103"/>
      <c r="M99" s="90">
        <f>K99</f>
        <v>0</v>
      </c>
      <c r="N99" s="109">
        <f>K99*0.1</f>
        <v>0</v>
      </c>
      <c r="O99" s="90">
        <f>K99-M99-N99</f>
        <v>0</v>
      </c>
      <c r="P99" s="90"/>
      <c r="Q99" s="72"/>
    </row>
    <row r="100" spans="1:17" ht="15.75">
      <c r="A100" s="58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</row>
    <row r="101" spans="1:17" ht="15.75">
      <c r="A101" s="58"/>
      <c r="B101" s="248" t="s">
        <v>19</v>
      </c>
      <c r="C101" s="307"/>
      <c r="D101" s="307"/>
      <c r="E101" s="307"/>
      <c r="F101" s="307"/>
      <c r="G101" s="307"/>
      <c r="H101" s="307"/>
      <c r="I101" s="118"/>
      <c r="J101" s="118"/>
      <c r="K101" s="118"/>
      <c r="L101" s="118"/>
      <c r="M101" s="118"/>
      <c r="N101" s="118"/>
      <c r="O101" s="118"/>
      <c r="P101" s="118"/>
      <c r="Q101" s="58"/>
    </row>
    <row r="102" spans="1:17" ht="15.75" customHeight="1">
      <c r="A102" s="58"/>
      <c r="B102" s="322" t="s">
        <v>81</v>
      </c>
      <c r="C102" s="325" t="s">
        <v>8</v>
      </c>
      <c r="D102" s="326"/>
      <c r="E102" s="329"/>
      <c r="F102" s="325" t="s">
        <v>74</v>
      </c>
      <c r="G102" s="329"/>
      <c r="H102" s="325" t="s">
        <v>20</v>
      </c>
      <c r="I102" s="326"/>
      <c r="J102" s="326"/>
      <c r="K102" s="326"/>
      <c r="L102" s="326"/>
      <c r="M102" s="326"/>
      <c r="N102" s="326"/>
      <c r="O102" s="326"/>
      <c r="P102" s="329"/>
      <c r="Q102" s="322" t="s">
        <v>76</v>
      </c>
    </row>
    <row r="103" spans="1:17" ht="15.75">
      <c r="A103" s="58"/>
      <c r="B103" s="323"/>
      <c r="C103" s="332" t="s">
        <v>155</v>
      </c>
      <c r="D103" s="332" t="s">
        <v>156</v>
      </c>
      <c r="E103" s="332" t="s">
        <v>10</v>
      </c>
      <c r="F103" s="332" t="s">
        <v>165</v>
      </c>
      <c r="G103" s="332" t="s">
        <v>10</v>
      </c>
      <c r="H103" s="322" t="s">
        <v>82</v>
      </c>
      <c r="I103" s="325" t="s">
        <v>91</v>
      </c>
      <c r="J103" s="329"/>
      <c r="K103" s="325" t="s">
        <v>75</v>
      </c>
      <c r="L103" s="326"/>
      <c r="M103" s="329"/>
      <c r="N103" s="343" t="s">
        <v>88</v>
      </c>
      <c r="O103" s="360" t="s">
        <v>89</v>
      </c>
      <c r="P103" s="325" t="s">
        <v>90</v>
      </c>
      <c r="Q103" s="323"/>
    </row>
    <row r="104" spans="1:17" ht="94.5">
      <c r="A104" s="58"/>
      <c r="B104" s="324"/>
      <c r="C104" s="342"/>
      <c r="D104" s="342"/>
      <c r="E104" s="342"/>
      <c r="F104" s="342"/>
      <c r="G104" s="342"/>
      <c r="H104" s="324"/>
      <c r="I104" s="91" t="s">
        <v>84</v>
      </c>
      <c r="J104" s="91" t="s">
        <v>73</v>
      </c>
      <c r="K104" s="91" t="s">
        <v>85</v>
      </c>
      <c r="L104" s="91" t="s">
        <v>86</v>
      </c>
      <c r="M104" s="91" t="s">
        <v>87</v>
      </c>
      <c r="N104" s="343"/>
      <c r="O104" s="360"/>
      <c r="P104" s="325"/>
      <c r="Q104" s="324"/>
    </row>
    <row r="105" spans="1:17" ht="15.75">
      <c r="A105" s="58"/>
      <c r="B105" s="120">
        <v>1</v>
      </c>
      <c r="C105" s="94">
        <v>2</v>
      </c>
      <c r="D105" s="94">
        <v>3</v>
      </c>
      <c r="E105" s="95">
        <v>4</v>
      </c>
      <c r="F105" s="95">
        <v>5</v>
      </c>
      <c r="G105" s="95">
        <v>6</v>
      </c>
      <c r="H105" s="93">
        <v>7</v>
      </c>
      <c r="I105" s="96">
        <v>8</v>
      </c>
      <c r="J105" s="96">
        <v>9</v>
      </c>
      <c r="K105" s="96">
        <v>10</v>
      </c>
      <c r="L105" s="96">
        <v>11</v>
      </c>
      <c r="M105" s="96">
        <v>12</v>
      </c>
      <c r="N105" s="93">
        <v>13</v>
      </c>
      <c r="O105" s="93">
        <v>14</v>
      </c>
      <c r="P105" s="93">
        <v>15</v>
      </c>
      <c r="Q105" s="93">
        <v>16</v>
      </c>
    </row>
    <row r="106" spans="1:17" ht="60.75" customHeight="1">
      <c r="A106" s="58"/>
      <c r="B106" s="121" t="s">
        <v>208</v>
      </c>
      <c r="C106" s="122" t="s">
        <v>14</v>
      </c>
      <c r="D106" s="123" t="s">
        <v>202</v>
      </c>
      <c r="E106" s="124"/>
      <c r="F106" s="124" t="s">
        <v>66</v>
      </c>
      <c r="G106" s="125"/>
      <c r="H106" s="126" t="s">
        <v>21</v>
      </c>
      <c r="I106" s="127" t="s">
        <v>22</v>
      </c>
      <c r="J106" s="91">
        <v>792</v>
      </c>
      <c r="K106" s="222">
        <v>0</v>
      </c>
      <c r="L106" s="222"/>
      <c r="M106" s="222">
        <v>0</v>
      </c>
      <c r="N106" s="109">
        <f>K106*0.1</f>
        <v>0</v>
      </c>
      <c r="O106" s="90">
        <v>0</v>
      </c>
      <c r="P106" s="90"/>
      <c r="Q106" s="90"/>
    </row>
    <row r="107" spans="1:17" ht="63.75">
      <c r="A107" s="58"/>
      <c r="B107" s="214" t="str">
        <f>B98</f>
        <v>801012О.99.0.БА82АЛ78001</v>
      </c>
      <c r="C107" s="131" t="s">
        <v>180</v>
      </c>
      <c r="D107" s="162" t="s">
        <v>182</v>
      </c>
      <c r="E107" s="125"/>
      <c r="F107" s="124" t="s">
        <v>66</v>
      </c>
      <c r="G107" s="125"/>
      <c r="H107" s="126" t="s">
        <v>21</v>
      </c>
      <c r="I107" s="127" t="s">
        <v>22</v>
      </c>
      <c r="J107" s="91">
        <v>792</v>
      </c>
      <c r="K107" s="223">
        <v>2</v>
      </c>
      <c r="L107" s="223"/>
      <c r="M107" s="223">
        <v>2</v>
      </c>
      <c r="N107" s="109">
        <f>K107*0.1</f>
        <v>0.2</v>
      </c>
      <c r="O107" s="90">
        <v>0</v>
      </c>
      <c r="P107" s="119"/>
      <c r="Q107" s="119"/>
    </row>
    <row r="108" spans="1:17" ht="13.5" customHeight="1">
      <c r="A108" s="58"/>
      <c r="B108" s="163"/>
      <c r="C108" s="164"/>
      <c r="D108" s="165"/>
      <c r="E108" s="150"/>
      <c r="F108" s="166"/>
      <c r="G108" s="150"/>
      <c r="H108" s="167"/>
      <c r="I108" s="168"/>
      <c r="J108" s="88"/>
      <c r="K108" s="169"/>
      <c r="L108" s="89"/>
      <c r="M108" s="33"/>
      <c r="O108" s="89"/>
      <c r="P108" s="89"/>
      <c r="Q108" s="89"/>
    </row>
    <row r="109" spans="1:17" ht="15.75" hidden="1">
      <c r="A109" s="58"/>
      <c r="B109" s="327" t="s">
        <v>101</v>
      </c>
      <c r="C109" s="327"/>
      <c r="D109" s="386" t="s">
        <v>129</v>
      </c>
      <c r="E109" s="386"/>
      <c r="F109" s="386"/>
      <c r="G109" s="386"/>
      <c r="H109" s="386"/>
      <c r="I109" s="386"/>
      <c r="J109" s="386"/>
      <c r="K109" s="58"/>
      <c r="L109" s="58" t="s">
        <v>130</v>
      </c>
      <c r="M109" s="448" t="s">
        <v>50</v>
      </c>
      <c r="N109" s="448"/>
      <c r="O109" s="89"/>
      <c r="P109" s="89"/>
      <c r="Q109" s="89"/>
    </row>
    <row r="110" spans="1:17" ht="15.75" hidden="1">
      <c r="A110" s="58"/>
      <c r="B110" s="172" t="str">
        <f>D4</f>
        <v>" 30 "  ДЕКАБРЯ   2021г</v>
      </c>
      <c r="C110" s="171"/>
      <c r="D110" s="171"/>
      <c r="E110" s="173" t="s">
        <v>102</v>
      </c>
      <c r="F110" s="173"/>
      <c r="G110" s="173"/>
      <c r="H110" s="328"/>
      <c r="I110" s="328"/>
      <c r="J110" s="171"/>
      <c r="K110" s="58"/>
      <c r="L110" s="173" t="s">
        <v>24</v>
      </c>
      <c r="M110" s="449" t="s">
        <v>104</v>
      </c>
      <c r="N110" s="449"/>
      <c r="O110" s="89"/>
      <c r="P110" s="89"/>
      <c r="Q110" s="89"/>
    </row>
    <row r="111" spans="1:17" ht="15.75" hidden="1">
      <c r="A111" s="58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0"/>
      <c r="O111" s="89"/>
      <c r="P111" s="89"/>
      <c r="Q111" s="89"/>
    </row>
    <row r="112" spans="1:17" ht="15.75" hidden="1">
      <c r="A112" s="58"/>
      <c r="B112" s="132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</row>
    <row r="113" spans="2:17" ht="2.25" customHeight="1" hidden="1">
      <c r="B113" s="47"/>
      <c r="C113" s="3" t="s">
        <v>5</v>
      </c>
      <c r="D113" s="60">
        <v>5</v>
      </c>
      <c r="M113" s="11"/>
      <c r="N113" s="11"/>
      <c r="Q113" s="11"/>
    </row>
    <row r="114" spans="2:17" ht="15.75" hidden="1">
      <c r="B114" s="5" t="s">
        <v>92</v>
      </c>
      <c r="L114" s="443" t="s">
        <v>72</v>
      </c>
      <c r="M114" s="443"/>
      <c r="N114" s="444"/>
      <c r="O114" s="445" t="s">
        <v>65</v>
      </c>
      <c r="P114" s="447"/>
      <c r="Q114" s="34"/>
    </row>
    <row r="115" spans="2:17" ht="15.75" hidden="1">
      <c r="B115" s="61" t="s">
        <v>192</v>
      </c>
      <c r="C115" s="62"/>
      <c r="D115" s="62"/>
      <c r="E115" s="62"/>
      <c r="F115" s="62"/>
      <c r="G115" s="62"/>
      <c r="L115" s="443"/>
      <c r="M115" s="443"/>
      <c r="N115" s="444"/>
      <c r="O115" s="446"/>
      <c r="P115" s="447"/>
      <c r="Q115" s="17"/>
    </row>
    <row r="116" spans="2:7" ht="15.75" hidden="1">
      <c r="B116" s="2" t="s">
        <v>93</v>
      </c>
      <c r="E116" s="63" t="s">
        <v>27</v>
      </c>
      <c r="F116" s="19"/>
      <c r="G116" s="19"/>
    </row>
    <row r="117" spans="2:17" ht="15.75" hidden="1">
      <c r="B117" s="458" t="s">
        <v>80</v>
      </c>
      <c r="C117" s="458"/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58"/>
    </row>
    <row r="118" spans="2:17" ht="15.75" hidden="1">
      <c r="B118" s="62" t="s">
        <v>94</v>
      </c>
      <c r="C118" s="62"/>
      <c r="D118" s="62"/>
      <c r="E118" s="62"/>
      <c r="F118" s="62"/>
      <c r="G118" s="62"/>
      <c r="Q118" s="11"/>
    </row>
    <row r="119" spans="2:17" ht="15.75" customHeight="1" hidden="1">
      <c r="B119" s="426" t="s">
        <v>81</v>
      </c>
      <c r="C119" s="431" t="s">
        <v>8</v>
      </c>
      <c r="D119" s="433"/>
      <c r="E119" s="432"/>
      <c r="F119" s="434" t="s">
        <v>74</v>
      </c>
      <c r="G119" s="435"/>
      <c r="H119" s="431" t="s">
        <v>9</v>
      </c>
      <c r="I119" s="433"/>
      <c r="J119" s="433"/>
      <c r="K119" s="433"/>
      <c r="L119" s="433"/>
      <c r="M119" s="433"/>
      <c r="N119" s="433"/>
      <c r="O119" s="433"/>
      <c r="P119" s="432"/>
      <c r="Q119" s="21"/>
    </row>
    <row r="120" spans="2:17" ht="15.75" hidden="1">
      <c r="B120" s="427"/>
      <c r="C120" s="429" t="s">
        <v>155</v>
      </c>
      <c r="D120" s="429" t="s">
        <v>158</v>
      </c>
      <c r="E120" s="429" t="s">
        <v>156</v>
      </c>
      <c r="F120" s="429" t="s">
        <v>165</v>
      </c>
      <c r="G120" s="429" t="s">
        <v>10</v>
      </c>
      <c r="H120" s="426" t="s">
        <v>82</v>
      </c>
      <c r="I120" s="431" t="s">
        <v>91</v>
      </c>
      <c r="J120" s="432"/>
      <c r="K120" s="431" t="s">
        <v>75</v>
      </c>
      <c r="L120" s="433"/>
      <c r="M120" s="432"/>
      <c r="N120" s="426" t="s">
        <v>88</v>
      </c>
      <c r="O120" s="436" t="s">
        <v>96</v>
      </c>
      <c r="P120" s="426" t="s">
        <v>90</v>
      </c>
      <c r="Q120" s="440"/>
    </row>
    <row r="121" spans="2:17" ht="94.5" hidden="1">
      <c r="B121" s="428"/>
      <c r="C121" s="430"/>
      <c r="D121" s="430"/>
      <c r="E121" s="430"/>
      <c r="F121" s="430"/>
      <c r="G121" s="430"/>
      <c r="H121" s="428"/>
      <c r="I121" s="7" t="s">
        <v>84</v>
      </c>
      <c r="J121" s="7" t="s">
        <v>73</v>
      </c>
      <c r="K121" s="37" t="s">
        <v>85</v>
      </c>
      <c r="L121" s="37" t="s">
        <v>86</v>
      </c>
      <c r="M121" s="37" t="s">
        <v>87</v>
      </c>
      <c r="N121" s="428"/>
      <c r="O121" s="437"/>
      <c r="P121" s="428"/>
      <c r="Q121" s="440"/>
    </row>
    <row r="122" spans="2:17" ht="15.75" hidden="1">
      <c r="B122" s="35">
        <v>1</v>
      </c>
      <c r="C122" s="42">
        <v>2</v>
      </c>
      <c r="D122" s="42">
        <v>3</v>
      </c>
      <c r="E122" s="43">
        <v>4</v>
      </c>
      <c r="F122" s="43">
        <v>5</v>
      </c>
      <c r="G122" s="43">
        <v>6</v>
      </c>
      <c r="H122" s="35">
        <v>7</v>
      </c>
      <c r="I122" s="41">
        <v>8</v>
      </c>
      <c r="J122" s="41">
        <v>9</v>
      </c>
      <c r="K122" s="41">
        <v>10</v>
      </c>
      <c r="L122" s="41">
        <v>11</v>
      </c>
      <c r="M122" s="41">
        <v>12</v>
      </c>
      <c r="N122" s="35">
        <v>13</v>
      </c>
      <c r="O122" s="35">
        <v>14</v>
      </c>
      <c r="P122" s="35">
        <v>15</v>
      </c>
      <c r="Q122" s="38"/>
    </row>
    <row r="123" spans="2:17" ht="24" hidden="1">
      <c r="B123" s="422" t="s">
        <v>179</v>
      </c>
      <c r="C123" s="459" t="s">
        <v>14</v>
      </c>
      <c r="D123" s="459" t="s">
        <v>202</v>
      </c>
      <c r="E123" s="441"/>
      <c r="F123" s="459" t="s">
        <v>66</v>
      </c>
      <c r="G123" s="441"/>
      <c r="H123" s="8" t="s">
        <v>12</v>
      </c>
      <c r="I123" s="48" t="s">
        <v>13</v>
      </c>
      <c r="J123" s="7"/>
      <c r="K123" s="65">
        <v>100</v>
      </c>
      <c r="L123" s="65"/>
      <c r="M123" s="65">
        <f>K123</f>
        <v>100</v>
      </c>
      <c r="N123" s="6">
        <f>K123*0.1</f>
        <v>10</v>
      </c>
      <c r="O123" s="6">
        <v>0</v>
      </c>
      <c r="P123" s="6"/>
      <c r="Q123" s="38"/>
    </row>
    <row r="124" spans="2:17" ht="39" customHeight="1" hidden="1">
      <c r="B124" s="423"/>
      <c r="C124" s="460"/>
      <c r="D124" s="460"/>
      <c r="E124" s="442"/>
      <c r="F124" s="460"/>
      <c r="G124" s="442"/>
      <c r="H124" s="8" t="s">
        <v>15</v>
      </c>
      <c r="I124" s="48" t="s">
        <v>13</v>
      </c>
      <c r="J124" s="7"/>
      <c r="K124" s="66">
        <v>77</v>
      </c>
      <c r="L124" s="66"/>
      <c r="M124" s="66">
        <f>K124</f>
        <v>77</v>
      </c>
      <c r="N124" s="52">
        <f>K124*0.1</f>
        <v>7.7</v>
      </c>
      <c r="O124" s="6">
        <v>0</v>
      </c>
      <c r="P124" s="6"/>
      <c r="Q124" s="38"/>
    </row>
    <row r="125" spans="2:17" ht="36" hidden="1">
      <c r="B125" s="424"/>
      <c r="C125" s="461"/>
      <c r="D125" s="424"/>
      <c r="E125" s="463"/>
      <c r="F125" s="424"/>
      <c r="G125" s="424"/>
      <c r="H125" s="8" t="s">
        <v>16</v>
      </c>
      <c r="I125" s="48" t="s">
        <v>13</v>
      </c>
      <c r="J125" s="7"/>
      <c r="K125" s="66">
        <v>100</v>
      </c>
      <c r="L125" s="66"/>
      <c r="M125" s="66">
        <f>K125</f>
        <v>100</v>
      </c>
      <c r="N125" s="52">
        <f>K125*0.1</f>
        <v>10</v>
      </c>
      <c r="O125" s="6">
        <v>0</v>
      </c>
      <c r="P125" s="6"/>
      <c r="Q125" s="38"/>
    </row>
    <row r="126" spans="2:17" ht="60" hidden="1">
      <c r="B126" s="425"/>
      <c r="C126" s="462"/>
      <c r="D126" s="425"/>
      <c r="E126" s="464"/>
      <c r="F126" s="425"/>
      <c r="G126" s="425"/>
      <c r="H126" s="8" t="s">
        <v>39</v>
      </c>
      <c r="I126" s="48" t="s">
        <v>13</v>
      </c>
      <c r="J126" s="7"/>
      <c r="K126" s="65">
        <v>100</v>
      </c>
      <c r="L126" s="65"/>
      <c r="M126" s="65">
        <f>K126</f>
        <v>100</v>
      </c>
      <c r="N126" s="52">
        <f>K126*0.1</f>
        <v>10</v>
      </c>
      <c r="O126" s="6">
        <v>0</v>
      </c>
      <c r="P126" s="6"/>
      <c r="Q126" s="38"/>
    </row>
    <row r="127" spans="2:17" ht="72" hidden="1">
      <c r="B127" s="56" t="s">
        <v>179</v>
      </c>
      <c r="C127" s="55" t="s">
        <v>180</v>
      </c>
      <c r="D127" s="59" t="s">
        <v>182</v>
      </c>
      <c r="E127" s="53"/>
      <c r="F127" s="53" t="s">
        <v>66</v>
      </c>
      <c r="G127" s="53"/>
      <c r="H127" s="10" t="s">
        <v>17</v>
      </c>
      <c r="I127" s="49" t="s">
        <v>18</v>
      </c>
      <c r="J127" s="50"/>
      <c r="K127" s="67">
        <v>0</v>
      </c>
      <c r="L127" s="67"/>
      <c r="M127" s="65">
        <f>K127</f>
        <v>0</v>
      </c>
      <c r="N127" s="52">
        <f>K127*0.1</f>
        <v>0</v>
      </c>
      <c r="O127" s="6">
        <f>K127-M127-N127</f>
        <v>0</v>
      </c>
      <c r="P127" s="6"/>
      <c r="Q127" s="39"/>
    </row>
    <row r="128" spans="2:17" ht="15.75" hidden="1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2:16" ht="15.75" hidden="1">
      <c r="B129" s="62" t="s">
        <v>19</v>
      </c>
      <c r="C129" s="64"/>
      <c r="D129" s="64"/>
      <c r="E129" s="64"/>
      <c r="F129" s="64"/>
      <c r="G129" s="64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7" ht="15.75" customHeight="1" hidden="1">
      <c r="B130" s="426" t="s">
        <v>81</v>
      </c>
      <c r="C130" s="431" t="s">
        <v>8</v>
      </c>
      <c r="D130" s="433"/>
      <c r="E130" s="432"/>
      <c r="F130" s="434" t="s">
        <v>74</v>
      </c>
      <c r="G130" s="435"/>
      <c r="H130" s="431" t="s">
        <v>20</v>
      </c>
      <c r="I130" s="433"/>
      <c r="J130" s="433"/>
      <c r="K130" s="433"/>
      <c r="L130" s="433"/>
      <c r="M130" s="433"/>
      <c r="N130" s="433"/>
      <c r="O130" s="433"/>
      <c r="P130" s="432"/>
      <c r="Q130" s="426" t="s">
        <v>76</v>
      </c>
    </row>
    <row r="131" spans="2:17" ht="15.75" hidden="1">
      <c r="B131" s="427"/>
      <c r="C131" s="429" t="s">
        <v>155</v>
      </c>
      <c r="D131" s="429" t="s">
        <v>158</v>
      </c>
      <c r="E131" s="429" t="s">
        <v>156</v>
      </c>
      <c r="F131" s="429" t="s">
        <v>165</v>
      </c>
      <c r="G131" s="429" t="s">
        <v>10</v>
      </c>
      <c r="H131" s="426" t="s">
        <v>82</v>
      </c>
      <c r="I131" s="431" t="s">
        <v>91</v>
      </c>
      <c r="J131" s="432"/>
      <c r="K131" s="431" t="s">
        <v>75</v>
      </c>
      <c r="L131" s="433"/>
      <c r="M131" s="432"/>
      <c r="N131" s="426" t="s">
        <v>88</v>
      </c>
      <c r="O131" s="436" t="s">
        <v>98</v>
      </c>
      <c r="P131" s="438" t="s">
        <v>90</v>
      </c>
      <c r="Q131" s="427"/>
    </row>
    <row r="132" spans="2:17" ht="94.5" hidden="1">
      <c r="B132" s="428"/>
      <c r="C132" s="430"/>
      <c r="D132" s="430"/>
      <c r="E132" s="430"/>
      <c r="F132" s="430"/>
      <c r="G132" s="430"/>
      <c r="H132" s="428"/>
      <c r="I132" s="7" t="s">
        <v>84</v>
      </c>
      <c r="J132" s="7" t="s">
        <v>97</v>
      </c>
      <c r="K132" s="37" t="s">
        <v>85</v>
      </c>
      <c r="L132" s="37" t="s">
        <v>86</v>
      </c>
      <c r="M132" s="37" t="s">
        <v>87</v>
      </c>
      <c r="N132" s="428"/>
      <c r="O132" s="437"/>
      <c r="P132" s="439"/>
      <c r="Q132" s="428"/>
    </row>
    <row r="133" spans="2:17" ht="15.75" hidden="1">
      <c r="B133" s="6">
        <v>1</v>
      </c>
      <c r="C133" s="31">
        <v>2</v>
      </c>
      <c r="D133" s="31">
        <v>3</v>
      </c>
      <c r="E133" s="40">
        <v>4</v>
      </c>
      <c r="F133" s="40">
        <v>5</v>
      </c>
      <c r="G133" s="40">
        <v>6</v>
      </c>
      <c r="H133" s="6">
        <v>7</v>
      </c>
      <c r="I133" s="13">
        <v>8</v>
      </c>
      <c r="J133" s="13">
        <v>9</v>
      </c>
      <c r="K133" s="13">
        <v>10</v>
      </c>
      <c r="L133" s="13">
        <v>11</v>
      </c>
      <c r="M133" s="13">
        <v>12</v>
      </c>
      <c r="N133" s="6">
        <v>13</v>
      </c>
      <c r="O133" s="6">
        <v>14</v>
      </c>
      <c r="P133" s="6">
        <v>15</v>
      </c>
      <c r="Q133" s="6">
        <v>16</v>
      </c>
    </row>
    <row r="134" spans="2:17" ht="60" hidden="1">
      <c r="B134" s="9" t="s">
        <v>179</v>
      </c>
      <c r="C134" s="28" t="s">
        <v>14</v>
      </c>
      <c r="D134" s="53" t="s">
        <v>202</v>
      </c>
      <c r="E134" s="53"/>
      <c r="F134" s="53" t="s">
        <v>66</v>
      </c>
      <c r="G134" s="30"/>
      <c r="H134" s="46" t="s">
        <v>21</v>
      </c>
      <c r="I134" s="45" t="s">
        <v>22</v>
      </c>
      <c r="J134" s="7">
        <v>792</v>
      </c>
      <c r="K134" s="68">
        <v>0</v>
      </c>
      <c r="L134" s="68"/>
      <c r="M134" s="69">
        <v>0</v>
      </c>
      <c r="N134" s="51">
        <f>K134*0.1</f>
        <v>0</v>
      </c>
      <c r="O134" s="13">
        <v>0</v>
      </c>
      <c r="P134" s="13"/>
      <c r="Q134" s="13"/>
    </row>
    <row r="135" spans="2:17" ht="60" hidden="1">
      <c r="B135" s="54" t="s">
        <v>179</v>
      </c>
      <c r="C135" s="8" t="s">
        <v>180</v>
      </c>
      <c r="D135" s="56" t="s">
        <v>182</v>
      </c>
      <c r="E135" s="53"/>
      <c r="F135" s="53" t="s">
        <v>66</v>
      </c>
      <c r="G135" s="32"/>
      <c r="H135" s="44" t="s">
        <v>21</v>
      </c>
      <c r="I135" s="45" t="s">
        <v>22</v>
      </c>
      <c r="J135" s="7">
        <v>792</v>
      </c>
      <c r="K135" s="65">
        <v>0</v>
      </c>
      <c r="L135" s="65"/>
      <c r="M135" s="67">
        <v>0</v>
      </c>
      <c r="N135" s="51">
        <f>K135*0.1</f>
        <v>0</v>
      </c>
      <c r="O135" s="6">
        <v>0</v>
      </c>
      <c r="P135" s="13"/>
      <c r="Q135" s="13"/>
    </row>
    <row r="136" spans="2:17" ht="15.75" hidden="1">
      <c r="B136" s="25"/>
      <c r="C136" s="22"/>
      <c r="D136" s="22"/>
      <c r="E136" s="23"/>
      <c r="F136" s="23"/>
      <c r="G136" s="23"/>
      <c r="H136" s="26"/>
      <c r="I136" s="27"/>
      <c r="J136" s="21"/>
      <c r="K136" s="57"/>
      <c r="L136" s="24"/>
      <c r="M136" s="24"/>
      <c r="N136" s="24"/>
      <c r="O136" s="24"/>
      <c r="P136" s="24"/>
      <c r="Q136" s="18"/>
    </row>
    <row r="137" ht="15.75" hidden="1">
      <c r="N137" s="33"/>
    </row>
    <row r="138" spans="2:15" ht="0.75" customHeight="1" hidden="1">
      <c r="B138" s="457" t="s">
        <v>101</v>
      </c>
      <c r="C138" s="457"/>
      <c r="D138" s="448" t="s">
        <v>129</v>
      </c>
      <c r="E138" s="448"/>
      <c r="F138" s="448"/>
      <c r="G138" s="448"/>
      <c r="H138" s="448"/>
      <c r="I138" s="448"/>
      <c r="J138" s="448"/>
      <c r="L138" s="1" t="s">
        <v>130</v>
      </c>
      <c r="N138" s="448" t="s">
        <v>50</v>
      </c>
      <c r="O138" s="448"/>
    </row>
    <row r="139" spans="2:15" ht="15.75" hidden="1">
      <c r="B139" s="15" t="str">
        <f>D4</f>
        <v>" 30 "  ДЕКАБРЯ   2021г</v>
      </c>
      <c r="C139" s="14"/>
      <c r="D139" s="14"/>
      <c r="E139" s="16" t="s">
        <v>102</v>
      </c>
      <c r="F139" s="16"/>
      <c r="G139" s="16"/>
      <c r="H139" s="449"/>
      <c r="I139" s="449"/>
      <c r="J139" s="14"/>
      <c r="L139" s="16" t="s">
        <v>24</v>
      </c>
      <c r="N139" s="449" t="s">
        <v>104</v>
      </c>
      <c r="O139" s="449"/>
    </row>
    <row r="140" spans="2:16" ht="15.75" hidden="1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2:16" ht="15.75" hidden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7" ht="18.75">
      <c r="A142" s="58"/>
      <c r="B142" s="133"/>
      <c r="C142" s="73" t="s">
        <v>5</v>
      </c>
      <c r="D142" s="268">
        <v>5</v>
      </c>
      <c r="E142" s="58"/>
      <c r="F142" s="58"/>
      <c r="G142" s="58"/>
      <c r="H142" s="58"/>
      <c r="I142" s="58"/>
      <c r="J142" s="58"/>
      <c r="K142" s="58"/>
      <c r="L142" s="58"/>
      <c r="M142" s="72"/>
      <c r="N142" s="72"/>
      <c r="O142" s="58"/>
      <c r="P142" s="58"/>
      <c r="Q142" s="72"/>
    </row>
    <row r="143" spans="1:17" ht="15.75">
      <c r="A143" s="58"/>
      <c r="B143" s="85" t="s">
        <v>92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340" t="s">
        <v>72</v>
      </c>
      <c r="M143" s="340"/>
      <c r="N143" s="341"/>
      <c r="O143" s="387" t="s">
        <v>216</v>
      </c>
      <c r="P143" s="366"/>
      <c r="Q143" s="86"/>
    </row>
    <row r="144" spans="1:17" ht="30" customHeight="1">
      <c r="A144" s="58"/>
      <c r="B144" s="308" t="s">
        <v>192</v>
      </c>
      <c r="C144" s="309"/>
      <c r="D144" s="309"/>
      <c r="E144" s="309"/>
      <c r="F144" s="309"/>
      <c r="G144" s="309"/>
      <c r="H144" s="310"/>
      <c r="I144" s="310"/>
      <c r="J144" s="58"/>
      <c r="K144" s="58"/>
      <c r="L144" s="340"/>
      <c r="M144" s="340"/>
      <c r="N144" s="341"/>
      <c r="O144" s="388"/>
      <c r="P144" s="366"/>
      <c r="Q144" s="134"/>
    </row>
    <row r="145" spans="1:17" ht="15.75">
      <c r="A145" s="58"/>
      <c r="B145" s="81" t="s">
        <v>93</v>
      </c>
      <c r="C145" s="58"/>
      <c r="D145" s="58"/>
      <c r="E145" s="81" t="s">
        <v>27</v>
      </c>
      <c r="F145" s="81"/>
      <c r="G145" s="81"/>
      <c r="H145" s="58"/>
      <c r="I145" s="58"/>
      <c r="J145" s="58"/>
      <c r="K145" s="58"/>
      <c r="L145" s="58"/>
      <c r="M145" s="58"/>
      <c r="N145" s="58"/>
      <c r="O145" s="58"/>
      <c r="P145" s="58"/>
      <c r="Q145" s="58"/>
    </row>
    <row r="146" spans="1:17" ht="15.75">
      <c r="A146" s="58"/>
      <c r="B146" s="357" t="s">
        <v>80</v>
      </c>
      <c r="C146" s="357"/>
      <c r="D146" s="357"/>
      <c r="E146" s="357"/>
      <c r="F146" s="357"/>
      <c r="G146" s="357"/>
      <c r="H146" s="357"/>
      <c r="I146" s="357"/>
      <c r="J146" s="357"/>
      <c r="K146" s="357"/>
      <c r="L146" s="357"/>
      <c r="M146" s="357"/>
      <c r="N146" s="357"/>
      <c r="O146" s="357"/>
      <c r="P146" s="357"/>
      <c r="Q146" s="357"/>
    </row>
    <row r="147" spans="1:17" ht="15" customHeight="1">
      <c r="A147" s="58"/>
      <c r="B147" s="58" t="s">
        <v>94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72"/>
    </row>
    <row r="148" spans="1:17" ht="61.5" customHeight="1">
      <c r="A148" s="58"/>
      <c r="B148" s="322" t="s">
        <v>81</v>
      </c>
      <c r="C148" s="325" t="s">
        <v>8</v>
      </c>
      <c r="D148" s="326"/>
      <c r="E148" s="329"/>
      <c r="F148" s="330" t="s">
        <v>74</v>
      </c>
      <c r="G148" s="331"/>
      <c r="H148" s="325" t="s">
        <v>9</v>
      </c>
      <c r="I148" s="326"/>
      <c r="J148" s="326"/>
      <c r="K148" s="326"/>
      <c r="L148" s="326"/>
      <c r="M148" s="326"/>
      <c r="N148" s="326"/>
      <c r="O148" s="326"/>
      <c r="P148" s="329"/>
      <c r="Q148" s="88"/>
    </row>
    <row r="149" spans="1:17" ht="15.75">
      <c r="A149" s="58"/>
      <c r="B149" s="323"/>
      <c r="C149" s="332" t="s">
        <v>155</v>
      </c>
      <c r="D149" s="332" t="s">
        <v>158</v>
      </c>
      <c r="E149" s="332" t="s">
        <v>156</v>
      </c>
      <c r="F149" s="332" t="s">
        <v>165</v>
      </c>
      <c r="G149" s="332" t="s">
        <v>10</v>
      </c>
      <c r="H149" s="322" t="s">
        <v>82</v>
      </c>
      <c r="I149" s="325" t="s">
        <v>91</v>
      </c>
      <c r="J149" s="329"/>
      <c r="K149" s="325" t="s">
        <v>75</v>
      </c>
      <c r="L149" s="326"/>
      <c r="M149" s="329"/>
      <c r="N149" s="322" t="s">
        <v>88</v>
      </c>
      <c r="O149" s="336" t="s">
        <v>96</v>
      </c>
      <c r="P149" s="322" t="s">
        <v>90</v>
      </c>
      <c r="Q149" s="358"/>
    </row>
    <row r="150" spans="1:17" ht="94.5">
      <c r="A150" s="58"/>
      <c r="B150" s="324"/>
      <c r="C150" s="342"/>
      <c r="D150" s="342"/>
      <c r="E150" s="342"/>
      <c r="F150" s="342"/>
      <c r="G150" s="342"/>
      <c r="H150" s="324"/>
      <c r="I150" s="91" t="s">
        <v>84</v>
      </c>
      <c r="J150" s="91" t="s">
        <v>73</v>
      </c>
      <c r="K150" s="92" t="s">
        <v>85</v>
      </c>
      <c r="L150" s="92" t="s">
        <v>86</v>
      </c>
      <c r="M150" s="92" t="s">
        <v>87</v>
      </c>
      <c r="N150" s="324"/>
      <c r="O150" s="344"/>
      <c r="P150" s="324"/>
      <c r="Q150" s="358"/>
    </row>
    <row r="151" spans="1:17" ht="15.75">
      <c r="A151" s="58"/>
      <c r="B151" s="93">
        <v>1</v>
      </c>
      <c r="C151" s="94">
        <v>2</v>
      </c>
      <c r="D151" s="94">
        <v>3</v>
      </c>
      <c r="E151" s="95">
        <v>4</v>
      </c>
      <c r="F151" s="95">
        <v>5</v>
      </c>
      <c r="G151" s="95">
        <v>6</v>
      </c>
      <c r="H151" s="93">
        <v>7</v>
      </c>
      <c r="I151" s="96">
        <v>8</v>
      </c>
      <c r="J151" s="96">
        <v>9</v>
      </c>
      <c r="K151" s="96">
        <v>10</v>
      </c>
      <c r="L151" s="96">
        <v>11</v>
      </c>
      <c r="M151" s="96">
        <v>12</v>
      </c>
      <c r="N151" s="93">
        <v>13</v>
      </c>
      <c r="O151" s="93">
        <v>14</v>
      </c>
      <c r="P151" s="93">
        <v>15</v>
      </c>
      <c r="Q151" s="135"/>
    </row>
    <row r="152" spans="1:17" ht="24">
      <c r="A152" s="58"/>
      <c r="B152" s="412" t="s">
        <v>207</v>
      </c>
      <c r="C152" s="416" t="s">
        <v>14</v>
      </c>
      <c r="D152" s="416" t="s">
        <v>206</v>
      </c>
      <c r="E152" s="374" t="s">
        <v>150</v>
      </c>
      <c r="F152" s="416" t="s">
        <v>66</v>
      </c>
      <c r="G152" s="374"/>
      <c r="H152" s="101" t="s">
        <v>12</v>
      </c>
      <c r="I152" s="102" t="s">
        <v>13</v>
      </c>
      <c r="J152" s="91"/>
      <c r="K152" s="211">
        <v>100</v>
      </c>
      <c r="L152" s="211"/>
      <c r="M152" s="211">
        <f>K152</f>
        <v>100</v>
      </c>
      <c r="N152" s="90">
        <f>K152*0.1</f>
        <v>10</v>
      </c>
      <c r="O152" s="90">
        <v>0</v>
      </c>
      <c r="P152" s="90"/>
      <c r="Q152" s="135"/>
    </row>
    <row r="153" spans="1:17" ht="72">
      <c r="A153" s="58"/>
      <c r="B153" s="413"/>
      <c r="C153" s="417"/>
      <c r="D153" s="417"/>
      <c r="E153" s="375"/>
      <c r="F153" s="417"/>
      <c r="G153" s="375"/>
      <c r="H153" s="101" t="s">
        <v>15</v>
      </c>
      <c r="I153" s="102" t="s">
        <v>13</v>
      </c>
      <c r="J153" s="91"/>
      <c r="K153" s="212">
        <v>0</v>
      </c>
      <c r="L153" s="212"/>
      <c r="M153" s="212">
        <f>K153</f>
        <v>0</v>
      </c>
      <c r="N153" s="109">
        <f>K153*0.1</f>
        <v>0</v>
      </c>
      <c r="O153" s="90">
        <v>0</v>
      </c>
      <c r="P153" s="90"/>
      <c r="Q153" s="135"/>
    </row>
    <row r="154" spans="1:17" ht="36">
      <c r="A154" s="58"/>
      <c r="B154" s="349"/>
      <c r="C154" s="418"/>
      <c r="D154" s="349"/>
      <c r="E154" s="420"/>
      <c r="F154" s="349"/>
      <c r="G154" s="349"/>
      <c r="H154" s="101" t="s">
        <v>16</v>
      </c>
      <c r="I154" s="102" t="s">
        <v>13</v>
      </c>
      <c r="J154" s="91"/>
      <c r="K154" s="212">
        <v>0</v>
      </c>
      <c r="L154" s="212"/>
      <c r="M154" s="212">
        <f>K154</f>
        <v>0</v>
      </c>
      <c r="N154" s="109">
        <f>K154*0.1</f>
        <v>0</v>
      </c>
      <c r="O154" s="90">
        <v>0</v>
      </c>
      <c r="P154" s="90"/>
      <c r="Q154" s="135"/>
    </row>
    <row r="155" spans="1:17" ht="60">
      <c r="A155" s="58"/>
      <c r="B155" s="350"/>
      <c r="C155" s="419"/>
      <c r="D155" s="350"/>
      <c r="E155" s="421"/>
      <c r="F155" s="350"/>
      <c r="G155" s="350"/>
      <c r="H155" s="101" t="s">
        <v>39</v>
      </c>
      <c r="I155" s="102" t="s">
        <v>13</v>
      </c>
      <c r="J155" s="91"/>
      <c r="K155" s="211">
        <v>100</v>
      </c>
      <c r="L155" s="211"/>
      <c r="M155" s="211">
        <f>K155</f>
        <v>100</v>
      </c>
      <c r="N155" s="109">
        <f>K155*0.1</f>
        <v>10</v>
      </c>
      <c r="O155" s="90">
        <v>0</v>
      </c>
      <c r="P155" s="90"/>
      <c r="Q155" s="135"/>
    </row>
    <row r="156" spans="1:17" ht="96">
      <c r="A156" s="58"/>
      <c r="B156" s="141"/>
      <c r="C156" s="131"/>
      <c r="D156" s="162"/>
      <c r="E156" s="124"/>
      <c r="F156" s="124"/>
      <c r="G156" s="124"/>
      <c r="H156" s="115" t="s">
        <v>17</v>
      </c>
      <c r="I156" s="116" t="s">
        <v>18</v>
      </c>
      <c r="J156" s="117"/>
      <c r="K156" s="213">
        <v>0</v>
      </c>
      <c r="L156" s="213"/>
      <c r="M156" s="211">
        <f>K156</f>
        <v>0</v>
      </c>
      <c r="N156" s="109">
        <f>K156*0.1</f>
        <v>0</v>
      </c>
      <c r="O156" s="90">
        <f>K156-M156-N156</f>
        <v>0</v>
      </c>
      <c r="P156" s="90"/>
      <c r="Q156" s="143"/>
    </row>
    <row r="157" spans="1:17" ht="15.75">
      <c r="A157" s="58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</row>
    <row r="158" spans="1:17" ht="15.75">
      <c r="A158" s="310"/>
      <c r="B158" s="310" t="s">
        <v>19</v>
      </c>
      <c r="C158" s="315"/>
      <c r="D158" s="315"/>
      <c r="E158" s="315"/>
      <c r="F158" s="315"/>
      <c r="G158" s="315"/>
      <c r="H158" s="315"/>
      <c r="I158" s="118"/>
      <c r="J158" s="118"/>
      <c r="K158" s="118"/>
      <c r="L158" s="118"/>
      <c r="M158" s="118"/>
      <c r="N158" s="118"/>
      <c r="O158" s="118"/>
      <c r="P158" s="118"/>
      <c r="Q158" s="58"/>
    </row>
    <row r="159" spans="1:17" ht="15.75">
      <c r="A159" s="58"/>
      <c r="B159" s="322" t="s">
        <v>81</v>
      </c>
      <c r="C159" s="325" t="s">
        <v>8</v>
      </c>
      <c r="D159" s="326"/>
      <c r="E159" s="329"/>
      <c r="F159" s="330" t="s">
        <v>74</v>
      </c>
      <c r="G159" s="331"/>
      <c r="H159" s="325" t="s">
        <v>20</v>
      </c>
      <c r="I159" s="326"/>
      <c r="J159" s="326"/>
      <c r="K159" s="326"/>
      <c r="L159" s="326"/>
      <c r="M159" s="326"/>
      <c r="N159" s="326"/>
      <c r="O159" s="326"/>
      <c r="P159" s="329"/>
      <c r="Q159" s="322" t="s">
        <v>76</v>
      </c>
    </row>
    <row r="160" spans="1:17" ht="15.75">
      <c r="A160" s="58"/>
      <c r="B160" s="323"/>
      <c r="C160" s="332" t="s">
        <v>155</v>
      </c>
      <c r="D160" s="332" t="s">
        <v>158</v>
      </c>
      <c r="E160" s="332" t="s">
        <v>156</v>
      </c>
      <c r="F160" s="332" t="s">
        <v>165</v>
      </c>
      <c r="G160" s="332" t="s">
        <v>10</v>
      </c>
      <c r="H160" s="322" t="s">
        <v>82</v>
      </c>
      <c r="I160" s="325" t="s">
        <v>91</v>
      </c>
      <c r="J160" s="329"/>
      <c r="K160" s="325" t="s">
        <v>75</v>
      </c>
      <c r="L160" s="326"/>
      <c r="M160" s="329"/>
      <c r="N160" s="322" t="s">
        <v>88</v>
      </c>
      <c r="O160" s="336" t="s">
        <v>98</v>
      </c>
      <c r="P160" s="334" t="s">
        <v>90</v>
      </c>
      <c r="Q160" s="323"/>
    </row>
    <row r="161" spans="1:17" ht="94.5">
      <c r="A161" s="58"/>
      <c r="B161" s="324"/>
      <c r="C161" s="342"/>
      <c r="D161" s="342"/>
      <c r="E161" s="342"/>
      <c r="F161" s="342"/>
      <c r="G161" s="342"/>
      <c r="H161" s="324"/>
      <c r="I161" s="91" t="s">
        <v>84</v>
      </c>
      <c r="J161" s="91" t="s">
        <v>97</v>
      </c>
      <c r="K161" s="92" t="s">
        <v>85</v>
      </c>
      <c r="L161" s="92" t="s">
        <v>86</v>
      </c>
      <c r="M161" s="92" t="s">
        <v>87</v>
      </c>
      <c r="N161" s="324"/>
      <c r="O161" s="344"/>
      <c r="P161" s="359"/>
      <c r="Q161" s="324"/>
    </row>
    <row r="162" spans="1:17" ht="29.25" customHeight="1">
      <c r="A162" s="58"/>
      <c r="B162" s="90">
        <v>1</v>
      </c>
      <c r="C162" s="136">
        <v>2</v>
      </c>
      <c r="D162" s="136">
        <v>3</v>
      </c>
      <c r="E162" s="137">
        <v>4</v>
      </c>
      <c r="F162" s="137">
        <v>5</v>
      </c>
      <c r="G162" s="137">
        <v>6</v>
      </c>
      <c r="H162" s="90">
        <v>7</v>
      </c>
      <c r="I162" s="119">
        <v>8</v>
      </c>
      <c r="J162" s="119">
        <v>9</v>
      </c>
      <c r="K162" s="119">
        <v>10</v>
      </c>
      <c r="L162" s="119">
        <v>11</v>
      </c>
      <c r="M162" s="119">
        <v>12</v>
      </c>
      <c r="N162" s="90">
        <v>13</v>
      </c>
      <c r="O162" s="90">
        <v>14</v>
      </c>
      <c r="P162" s="90">
        <v>15</v>
      </c>
      <c r="Q162" s="90">
        <v>16</v>
      </c>
    </row>
    <row r="163" spans="1:17" ht="48">
      <c r="A163" s="58"/>
      <c r="B163" s="129" t="s">
        <v>207</v>
      </c>
      <c r="C163" s="144" t="s">
        <v>14</v>
      </c>
      <c r="D163" s="124" t="str">
        <f>D152</f>
        <v>слабовидящие</v>
      </c>
      <c r="E163" s="124" t="s">
        <v>150</v>
      </c>
      <c r="F163" s="124" t="s">
        <v>66</v>
      </c>
      <c r="G163" s="125"/>
      <c r="H163" s="145" t="s">
        <v>21</v>
      </c>
      <c r="I163" s="127" t="s">
        <v>22</v>
      </c>
      <c r="J163" s="91">
        <v>792</v>
      </c>
      <c r="K163" s="224">
        <v>1</v>
      </c>
      <c r="L163" s="225"/>
      <c r="M163" s="224">
        <v>1</v>
      </c>
      <c r="N163" s="146">
        <f>K163*0.1</f>
        <v>0.1</v>
      </c>
      <c r="O163" s="119">
        <v>0</v>
      </c>
      <c r="P163" s="119"/>
      <c r="Q163" s="119"/>
    </row>
    <row r="164" spans="1:17" ht="15.75">
      <c r="A164" s="58"/>
      <c r="B164" s="148"/>
      <c r="C164" s="149"/>
      <c r="D164" s="149"/>
      <c r="E164" s="150"/>
      <c r="F164" s="150"/>
      <c r="G164" s="150"/>
      <c r="H164" s="151"/>
      <c r="I164" s="152"/>
      <c r="J164" s="88"/>
      <c r="K164" s="153"/>
      <c r="L164" s="154"/>
      <c r="M164" s="154"/>
      <c r="N164" s="154"/>
      <c r="O164" s="154"/>
      <c r="P164" s="154"/>
      <c r="Q164" s="89"/>
    </row>
    <row r="165" spans="1:17" ht="1.5" customHeight="1">
      <c r="A165" s="58"/>
      <c r="B165" s="148"/>
      <c r="C165" s="149"/>
      <c r="D165" s="149"/>
      <c r="E165" s="150"/>
      <c r="F165" s="150"/>
      <c r="G165" s="150"/>
      <c r="H165" s="151"/>
      <c r="I165" s="152"/>
      <c r="J165" s="88"/>
      <c r="K165" s="153"/>
      <c r="L165" s="154"/>
      <c r="M165" s="154"/>
      <c r="N165" s="154"/>
      <c r="O165" s="154"/>
      <c r="P165" s="154"/>
      <c r="Q165" s="89"/>
    </row>
    <row r="166" spans="1:17" ht="18.75" hidden="1">
      <c r="A166" s="58"/>
      <c r="B166" s="133"/>
      <c r="C166" s="73" t="s">
        <v>5</v>
      </c>
      <c r="D166" s="268">
        <v>6</v>
      </c>
      <c r="E166" s="58"/>
      <c r="F166" s="58"/>
      <c r="G166" s="58"/>
      <c r="H166" s="58"/>
      <c r="I166" s="58"/>
      <c r="J166" s="58"/>
      <c r="K166" s="58"/>
      <c r="L166" s="58"/>
      <c r="M166" s="72"/>
      <c r="N166" s="72"/>
      <c r="O166" s="58"/>
      <c r="P166" s="58"/>
      <c r="Q166" s="72"/>
    </row>
    <row r="167" spans="1:17" ht="15.75" customHeight="1" hidden="1">
      <c r="A167" s="58"/>
      <c r="B167" s="85" t="s">
        <v>92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340" t="s">
        <v>72</v>
      </c>
      <c r="M167" s="340"/>
      <c r="N167" s="341"/>
      <c r="O167" s="387" t="s">
        <v>217</v>
      </c>
      <c r="P167" s="366"/>
      <c r="Q167" s="86"/>
    </row>
    <row r="168" spans="1:17" ht="33" customHeight="1" hidden="1">
      <c r="A168" s="58"/>
      <c r="B168" s="311" t="s">
        <v>205</v>
      </c>
      <c r="C168" s="312"/>
      <c r="D168" s="312"/>
      <c r="E168" s="312"/>
      <c r="F168" s="312"/>
      <c r="G168" s="312"/>
      <c r="H168" s="313"/>
      <c r="I168" s="313"/>
      <c r="J168" s="58"/>
      <c r="K168" s="58"/>
      <c r="L168" s="340"/>
      <c r="M168" s="340"/>
      <c r="N168" s="341"/>
      <c r="O168" s="388"/>
      <c r="P168" s="366"/>
      <c r="Q168" s="134"/>
    </row>
    <row r="169" spans="1:17" ht="15.75" hidden="1">
      <c r="A169" s="58"/>
      <c r="B169" s="81" t="s">
        <v>93</v>
      </c>
      <c r="C169" s="58"/>
      <c r="D169" s="58"/>
      <c r="E169" s="81" t="s">
        <v>27</v>
      </c>
      <c r="F169" s="81"/>
      <c r="G169" s="81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1:17" ht="15.75" hidden="1">
      <c r="A170" s="58"/>
      <c r="B170" s="357" t="s">
        <v>80</v>
      </c>
      <c r="C170" s="357"/>
      <c r="D170" s="357"/>
      <c r="E170" s="357"/>
      <c r="F170" s="357"/>
      <c r="G170" s="357"/>
      <c r="H170" s="357"/>
      <c r="I170" s="357"/>
      <c r="J170" s="357"/>
      <c r="K170" s="357"/>
      <c r="L170" s="357"/>
      <c r="M170" s="357"/>
      <c r="N170" s="357"/>
      <c r="O170" s="357"/>
      <c r="P170" s="357"/>
      <c r="Q170" s="357"/>
    </row>
    <row r="171" spans="1:17" ht="15.75" hidden="1">
      <c r="A171" s="58"/>
      <c r="B171" s="58" t="s">
        <v>94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72"/>
    </row>
    <row r="172" spans="1:17" ht="15.75" hidden="1">
      <c r="A172" s="58"/>
      <c r="B172" s="322" t="s">
        <v>81</v>
      </c>
      <c r="C172" s="325" t="s">
        <v>8</v>
      </c>
      <c r="D172" s="326"/>
      <c r="E172" s="329"/>
      <c r="F172" s="330" t="s">
        <v>74</v>
      </c>
      <c r="G172" s="331"/>
      <c r="H172" s="325" t="s">
        <v>9</v>
      </c>
      <c r="I172" s="326"/>
      <c r="J172" s="326"/>
      <c r="K172" s="326"/>
      <c r="L172" s="326"/>
      <c r="M172" s="326"/>
      <c r="N172" s="326"/>
      <c r="O172" s="326"/>
      <c r="P172" s="329"/>
      <c r="Q172" s="88"/>
    </row>
    <row r="173" spans="1:17" ht="15.75" hidden="1">
      <c r="A173" s="58"/>
      <c r="B173" s="323"/>
      <c r="C173" s="332" t="s">
        <v>155</v>
      </c>
      <c r="D173" s="332" t="s">
        <v>158</v>
      </c>
      <c r="E173" s="332" t="s">
        <v>156</v>
      </c>
      <c r="F173" s="332" t="s">
        <v>165</v>
      </c>
      <c r="G173" s="332" t="s">
        <v>10</v>
      </c>
      <c r="H173" s="322" t="s">
        <v>82</v>
      </c>
      <c r="I173" s="325" t="s">
        <v>91</v>
      </c>
      <c r="J173" s="329"/>
      <c r="K173" s="325" t="s">
        <v>75</v>
      </c>
      <c r="L173" s="326"/>
      <c r="M173" s="329"/>
      <c r="N173" s="322" t="s">
        <v>88</v>
      </c>
      <c r="O173" s="336" t="s">
        <v>96</v>
      </c>
      <c r="P173" s="322" t="s">
        <v>90</v>
      </c>
      <c r="Q173" s="358"/>
    </row>
    <row r="174" spans="1:17" ht="94.5" hidden="1">
      <c r="A174" s="58"/>
      <c r="B174" s="324"/>
      <c r="C174" s="342"/>
      <c r="D174" s="342"/>
      <c r="E174" s="342"/>
      <c r="F174" s="342"/>
      <c r="G174" s="342"/>
      <c r="H174" s="324"/>
      <c r="I174" s="91" t="s">
        <v>84</v>
      </c>
      <c r="J174" s="91" t="s">
        <v>73</v>
      </c>
      <c r="K174" s="92" t="s">
        <v>85</v>
      </c>
      <c r="L174" s="92" t="s">
        <v>86</v>
      </c>
      <c r="M174" s="92" t="s">
        <v>87</v>
      </c>
      <c r="N174" s="324"/>
      <c r="O174" s="344"/>
      <c r="P174" s="324"/>
      <c r="Q174" s="358"/>
    </row>
    <row r="175" spans="1:17" ht="15.75" hidden="1">
      <c r="A175" s="58"/>
      <c r="B175" s="93">
        <v>1</v>
      </c>
      <c r="C175" s="94">
        <v>2</v>
      </c>
      <c r="D175" s="94">
        <v>3</v>
      </c>
      <c r="E175" s="95">
        <v>4</v>
      </c>
      <c r="F175" s="95">
        <v>5</v>
      </c>
      <c r="G175" s="95">
        <v>6</v>
      </c>
      <c r="H175" s="93">
        <v>7</v>
      </c>
      <c r="I175" s="96">
        <v>8</v>
      </c>
      <c r="J175" s="96">
        <v>9</v>
      </c>
      <c r="K175" s="96">
        <v>10</v>
      </c>
      <c r="L175" s="96">
        <v>11</v>
      </c>
      <c r="M175" s="96">
        <v>12</v>
      </c>
      <c r="N175" s="93">
        <v>13</v>
      </c>
      <c r="O175" s="93">
        <v>14</v>
      </c>
      <c r="P175" s="93">
        <v>15</v>
      </c>
      <c r="Q175" s="135"/>
    </row>
    <row r="176" spans="1:17" ht="24" hidden="1">
      <c r="A176" s="58"/>
      <c r="B176" s="412" t="s">
        <v>220</v>
      </c>
      <c r="C176" s="416" t="s">
        <v>14</v>
      </c>
      <c r="D176" s="416" t="s">
        <v>206</v>
      </c>
      <c r="E176" s="374" t="s">
        <v>150</v>
      </c>
      <c r="F176" s="416" t="s">
        <v>66</v>
      </c>
      <c r="G176" s="374"/>
      <c r="H176" s="101" t="s">
        <v>12</v>
      </c>
      <c r="I176" s="102" t="s">
        <v>13</v>
      </c>
      <c r="J176" s="91"/>
      <c r="K176" s="211">
        <v>100</v>
      </c>
      <c r="L176" s="211"/>
      <c r="M176" s="211">
        <f>K176</f>
        <v>100</v>
      </c>
      <c r="N176" s="90">
        <f>K176*0.1</f>
        <v>10</v>
      </c>
      <c r="O176" s="90">
        <v>0</v>
      </c>
      <c r="P176" s="90"/>
      <c r="Q176" s="135"/>
    </row>
    <row r="177" spans="1:17" ht="72" hidden="1">
      <c r="A177" s="58"/>
      <c r="B177" s="413"/>
      <c r="C177" s="417"/>
      <c r="D177" s="417"/>
      <c r="E177" s="375"/>
      <c r="F177" s="417"/>
      <c r="G177" s="375"/>
      <c r="H177" s="101" t="s">
        <v>15</v>
      </c>
      <c r="I177" s="102" t="s">
        <v>13</v>
      </c>
      <c r="J177" s="91"/>
      <c r="K177" s="212">
        <v>0</v>
      </c>
      <c r="L177" s="212"/>
      <c r="M177" s="212">
        <f>K177</f>
        <v>0</v>
      </c>
      <c r="N177" s="109">
        <f>K177*0.1</f>
        <v>0</v>
      </c>
      <c r="O177" s="90">
        <v>0</v>
      </c>
      <c r="P177" s="90"/>
      <c r="Q177" s="135"/>
    </row>
    <row r="178" spans="1:17" ht="36" hidden="1">
      <c r="A178" s="58"/>
      <c r="B178" s="414"/>
      <c r="C178" s="418"/>
      <c r="D178" s="349"/>
      <c r="E178" s="420"/>
      <c r="F178" s="349"/>
      <c r="G178" s="349"/>
      <c r="H178" s="101" t="s">
        <v>16</v>
      </c>
      <c r="I178" s="102" t="s">
        <v>13</v>
      </c>
      <c r="J178" s="91"/>
      <c r="K178" s="212">
        <v>0</v>
      </c>
      <c r="L178" s="212"/>
      <c r="M178" s="212">
        <f>K178</f>
        <v>0</v>
      </c>
      <c r="N178" s="109">
        <f>K178*0.1</f>
        <v>0</v>
      </c>
      <c r="O178" s="90">
        <v>0</v>
      </c>
      <c r="P178" s="90"/>
      <c r="Q178" s="135"/>
    </row>
    <row r="179" spans="1:17" ht="60" hidden="1">
      <c r="A179" s="58"/>
      <c r="B179" s="415"/>
      <c r="C179" s="419"/>
      <c r="D179" s="350"/>
      <c r="E179" s="421"/>
      <c r="F179" s="350"/>
      <c r="G179" s="350"/>
      <c r="H179" s="101" t="s">
        <v>39</v>
      </c>
      <c r="I179" s="102" t="s">
        <v>13</v>
      </c>
      <c r="J179" s="91"/>
      <c r="K179" s="211">
        <v>100</v>
      </c>
      <c r="L179" s="211"/>
      <c r="M179" s="211">
        <f>K179</f>
        <v>100</v>
      </c>
      <c r="N179" s="109">
        <f>K179*0.1</f>
        <v>10</v>
      </c>
      <c r="O179" s="90">
        <v>0</v>
      </c>
      <c r="P179" s="90"/>
      <c r="Q179" s="135"/>
    </row>
    <row r="180" spans="1:17" ht="96" hidden="1">
      <c r="A180" s="58"/>
      <c r="B180" s="141"/>
      <c r="C180" s="131"/>
      <c r="D180" s="162"/>
      <c r="E180" s="124"/>
      <c r="F180" s="124"/>
      <c r="G180" s="124"/>
      <c r="H180" s="115" t="s">
        <v>17</v>
      </c>
      <c r="I180" s="116" t="s">
        <v>18</v>
      </c>
      <c r="J180" s="117"/>
      <c r="K180" s="213">
        <v>0</v>
      </c>
      <c r="L180" s="213"/>
      <c r="M180" s="211">
        <f>K180</f>
        <v>0</v>
      </c>
      <c r="N180" s="109">
        <f>K180*0.1</f>
        <v>0</v>
      </c>
      <c r="O180" s="90">
        <f>K180-M180-N180</f>
        <v>0</v>
      </c>
      <c r="P180" s="90"/>
      <c r="Q180" s="143"/>
    </row>
    <row r="181" spans="1:17" ht="0.75" customHeight="1" hidden="1">
      <c r="A181" s="58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</row>
    <row r="182" spans="1:17" ht="15.75" hidden="1">
      <c r="A182" s="58"/>
      <c r="B182" s="313" t="s">
        <v>19</v>
      </c>
      <c r="C182" s="314"/>
      <c r="D182" s="314"/>
      <c r="E182" s="314"/>
      <c r="F182" s="314"/>
      <c r="G182" s="314"/>
      <c r="H182" s="314"/>
      <c r="I182" s="118"/>
      <c r="J182" s="118"/>
      <c r="K182" s="118"/>
      <c r="L182" s="118"/>
      <c r="M182" s="118"/>
      <c r="N182" s="118"/>
      <c r="O182" s="118"/>
      <c r="P182" s="118"/>
      <c r="Q182" s="58"/>
    </row>
    <row r="183" spans="1:17" ht="15.75" hidden="1">
      <c r="A183" s="58"/>
      <c r="B183" s="322" t="s">
        <v>81</v>
      </c>
      <c r="C183" s="325" t="s">
        <v>8</v>
      </c>
      <c r="D183" s="326"/>
      <c r="E183" s="329"/>
      <c r="F183" s="330" t="s">
        <v>74</v>
      </c>
      <c r="G183" s="331"/>
      <c r="H183" s="325" t="s">
        <v>20</v>
      </c>
      <c r="I183" s="326"/>
      <c r="J183" s="326"/>
      <c r="K183" s="326"/>
      <c r="L183" s="326"/>
      <c r="M183" s="326"/>
      <c r="N183" s="326"/>
      <c r="O183" s="326"/>
      <c r="P183" s="329"/>
      <c r="Q183" s="322" t="s">
        <v>76</v>
      </c>
    </row>
    <row r="184" spans="1:17" ht="15.75" hidden="1">
      <c r="A184" s="58"/>
      <c r="B184" s="323"/>
      <c r="C184" s="332" t="s">
        <v>155</v>
      </c>
      <c r="D184" s="332" t="s">
        <v>158</v>
      </c>
      <c r="E184" s="332" t="s">
        <v>156</v>
      </c>
      <c r="F184" s="332" t="s">
        <v>165</v>
      </c>
      <c r="G184" s="332" t="s">
        <v>10</v>
      </c>
      <c r="H184" s="322" t="s">
        <v>82</v>
      </c>
      <c r="I184" s="325" t="s">
        <v>91</v>
      </c>
      <c r="J184" s="329"/>
      <c r="K184" s="325" t="s">
        <v>75</v>
      </c>
      <c r="L184" s="326"/>
      <c r="M184" s="329"/>
      <c r="N184" s="322" t="s">
        <v>88</v>
      </c>
      <c r="O184" s="336" t="s">
        <v>98</v>
      </c>
      <c r="P184" s="334" t="s">
        <v>90</v>
      </c>
      <c r="Q184" s="323"/>
    </row>
    <row r="185" spans="1:17" ht="94.5" hidden="1">
      <c r="A185" s="58"/>
      <c r="B185" s="324"/>
      <c r="C185" s="342"/>
      <c r="D185" s="342"/>
      <c r="E185" s="342"/>
      <c r="F185" s="342"/>
      <c r="G185" s="342"/>
      <c r="H185" s="324"/>
      <c r="I185" s="91" t="s">
        <v>84</v>
      </c>
      <c r="J185" s="91" t="s">
        <v>97</v>
      </c>
      <c r="K185" s="92" t="s">
        <v>85</v>
      </c>
      <c r="L185" s="92" t="s">
        <v>86</v>
      </c>
      <c r="M185" s="92" t="s">
        <v>87</v>
      </c>
      <c r="N185" s="324"/>
      <c r="O185" s="344"/>
      <c r="P185" s="359"/>
      <c r="Q185" s="324"/>
    </row>
    <row r="186" spans="1:17" ht="15.75" hidden="1">
      <c r="A186" s="58"/>
      <c r="B186" s="90">
        <v>1</v>
      </c>
      <c r="C186" s="136">
        <v>2</v>
      </c>
      <c r="D186" s="136">
        <v>3</v>
      </c>
      <c r="E186" s="137">
        <v>4</v>
      </c>
      <c r="F186" s="137">
        <v>5</v>
      </c>
      <c r="G186" s="137">
        <v>6</v>
      </c>
      <c r="H186" s="90">
        <v>7</v>
      </c>
      <c r="I186" s="119">
        <v>8</v>
      </c>
      <c r="J186" s="119">
        <v>9</v>
      </c>
      <c r="K186" s="119">
        <v>10</v>
      </c>
      <c r="L186" s="119">
        <v>11</v>
      </c>
      <c r="M186" s="119">
        <v>12</v>
      </c>
      <c r="N186" s="90">
        <v>13</v>
      </c>
      <c r="O186" s="90">
        <v>14</v>
      </c>
      <c r="P186" s="90">
        <v>15</v>
      </c>
      <c r="Q186" s="90">
        <v>16</v>
      </c>
    </row>
    <row r="187" spans="1:17" ht="48" hidden="1">
      <c r="A187" s="58"/>
      <c r="B187" s="129" t="s">
        <v>220</v>
      </c>
      <c r="C187" s="144" t="s">
        <v>14</v>
      </c>
      <c r="D187" s="124" t="str">
        <f>D176</f>
        <v>слабовидящие</v>
      </c>
      <c r="E187" s="124" t="s">
        <v>150</v>
      </c>
      <c r="F187" s="124" t="s">
        <v>66</v>
      </c>
      <c r="G187" s="125"/>
      <c r="H187" s="145" t="s">
        <v>21</v>
      </c>
      <c r="I187" s="127" t="s">
        <v>22</v>
      </c>
      <c r="J187" s="91">
        <v>792</v>
      </c>
      <c r="K187" s="224">
        <v>0</v>
      </c>
      <c r="L187" s="225"/>
      <c r="M187" s="224">
        <v>0</v>
      </c>
      <c r="N187" s="146">
        <f>K187*0.1</f>
        <v>0</v>
      </c>
      <c r="O187" s="119">
        <v>0</v>
      </c>
      <c r="P187" s="119"/>
      <c r="Q187" s="119"/>
    </row>
    <row r="188" spans="1:17" ht="15.75" hidden="1">
      <c r="A188" s="58"/>
      <c r="B188" s="148"/>
      <c r="C188" s="149"/>
      <c r="D188" s="149"/>
      <c r="E188" s="150"/>
      <c r="F188" s="150"/>
      <c r="G188" s="150"/>
      <c r="H188" s="151"/>
      <c r="I188" s="152"/>
      <c r="J188" s="88"/>
      <c r="K188" s="153"/>
      <c r="L188" s="154"/>
      <c r="M188" s="154"/>
      <c r="N188" s="154"/>
      <c r="O188" s="154"/>
      <c r="P188" s="154"/>
      <c r="Q188" s="89"/>
    </row>
    <row r="189" spans="1:17" ht="15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181"/>
      <c r="O189" s="58"/>
      <c r="P189" s="58"/>
      <c r="Q189" s="58"/>
    </row>
    <row r="190" spans="1:17" ht="15.75">
      <c r="A190" s="58"/>
      <c r="B190" s="327" t="s">
        <v>101</v>
      </c>
      <c r="C190" s="327"/>
      <c r="D190" s="386" t="s">
        <v>129</v>
      </c>
      <c r="E190" s="386"/>
      <c r="F190" s="386"/>
      <c r="G190" s="386"/>
      <c r="H190" s="386"/>
      <c r="I190" s="386"/>
      <c r="J190" s="386"/>
      <c r="K190" s="58"/>
      <c r="L190" s="58" t="s">
        <v>130</v>
      </c>
      <c r="M190" s="58"/>
      <c r="N190" s="386" t="s">
        <v>50</v>
      </c>
      <c r="O190" s="386"/>
      <c r="P190" s="58"/>
      <c r="Q190" s="58"/>
    </row>
    <row r="191" spans="1:17" ht="15.75">
      <c r="A191" s="58"/>
      <c r="B191" s="172" t="str">
        <f>D4</f>
        <v>" 30 "  ДЕКАБРЯ   2021г</v>
      </c>
      <c r="C191" s="171"/>
      <c r="D191" s="171"/>
      <c r="E191" s="173" t="s">
        <v>102</v>
      </c>
      <c r="F191" s="173"/>
      <c r="G191" s="173"/>
      <c r="H191" s="328"/>
      <c r="I191" s="328"/>
      <c r="J191" s="171"/>
      <c r="K191" s="58"/>
      <c r="L191" s="173" t="s">
        <v>24</v>
      </c>
      <c r="M191" s="58"/>
      <c r="N191" s="328" t="s">
        <v>104</v>
      </c>
      <c r="O191" s="328"/>
      <c r="P191" s="58"/>
      <c r="Q191" s="58"/>
    </row>
    <row r="192" spans="1:17" ht="15.75">
      <c r="A192" s="58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58"/>
    </row>
    <row r="193" spans="1:17" ht="15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</sheetData>
  <sheetProtection/>
  <mergeCells count="314">
    <mergeCell ref="B190:C190"/>
    <mergeCell ref="D190:J190"/>
    <mergeCell ref="N190:O190"/>
    <mergeCell ref="H191:I191"/>
    <mergeCell ref="N191:O191"/>
    <mergeCell ref="H160:H161"/>
    <mergeCell ref="I160:J160"/>
    <mergeCell ref="K160:M160"/>
    <mergeCell ref="N160:N161"/>
    <mergeCell ref="O160:O161"/>
    <mergeCell ref="P160:P161"/>
    <mergeCell ref="B159:B161"/>
    <mergeCell ref="C159:E159"/>
    <mergeCell ref="F159:G159"/>
    <mergeCell ref="H159:P159"/>
    <mergeCell ref="Q159:Q161"/>
    <mergeCell ref="C160:C161"/>
    <mergeCell ref="D160:D161"/>
    <mergeCell ref="E160:E161"/>
    <mergeCell ref="F160:F161"/>
    <mergeCell ref="G160:G161"/>
    <mergeCell ref="Q149:Q150"/>
    <mergeCell ref="B152:B155"/>
    <mergeCell ref="C152:C155"/>
    <mergeCell ref="D152:D155"/>
    <mergeCell ref="E152:E155"/>
    <mergeCell ref="F152:F155"/>
    <mergeCell ref="G152:G155"/>
    <mergeCell ref="H149:H150"/>
    <mergeCell ref="I149:J149"/>
    <mergeCell ref="K149:M149"/>
    <mergeCell ref="N149:N150"/>
    <mergeCell ref="O149:O150"/>
    <mergeCell ref="P149:P150"/>
    <mergeCell ref="B146:Q146"/>
    <mergeCell ref="B148:B150"/>
    <mergeCell ref="C148:E148"/>
    <mergeCell ref="F148:G148"/>
    <mergeCell ref="H148:P148"/>
    <mergeCell ref="C149:C150"/>
    <mergeCell ref="D149:D150"/>
    <mergeCell ref="E149:E150"/>
    <mergeCell ref="F149:F150"/>
    <mergeCell ref="G149:G150"/>
    <mergeCell ref="B117:Q117"/>
    <mergeCell ref="H78:P78"/>
    <mergeCell ref="C123:C126"/>
    <mergeCell ref="D123:D126"/>
    <mergeCell ref="E123:E126"/>
    <mergeCell ref="F123:F126"/>
    <mergeCell ref="L143:N144"/>
    <mergeCell ref="O143:O144"/>
    <mergeCell ref="P143:P144"/>
    <mergeCell ref="B109:C109"/>
    <mergeCell ref="D109:J109"/>
    <mergeCell ref="H110:I110"/>
    <mergeCell ref="B138:C138"/>
    <mergeCell ref="D138:J138"/>
    <mergeCell ref="N138:O138"/>
    <mergeCell ref="H139:I139"/>
    <mergeCell ref="B78:B80"/>
    <mergeCell ref="C78:E78"/>
    <mergeCell ref="F78:G78"/>
    <mergeCell ref="B74:B75"/>
    <mergeCell ref="C74:C75"/>
    <mergeCell ref="C79:C80"/>
    <mergeCell ref="D79:D80"/>
    <mergeCell ref="E79:E80"/>
    <mergeCell ref="F79:F80"/>
    <mergeCell ref="E74:E75"/>
    <mergeCell ref="N139:O139"/>
    <mergeCell ref="G79:G80"/>
    <mergeCell ref="H79:H80"/>
    <mergeCell ref="I79:J79"/>
    <mergeCell ref="K79:M79"/>
    <mergeCell ref="N79:N80"/>
    <mergeCell ref="O79:O80"/>
    <mergeCell ref="L86:N86"/>
    <mergeCell ref="B89:Q89"/>
    <mergeCell ref="Q78:Q80"/>
    <mergeCell ref="P79:P80"/>
    <mergeCell ref="P69:P70"/>
    <mergeCell ref="Q69:Q70"/>
    <mergeCell ref="B72:B73"/>
    <mergeCell ref="C72:C73"/>
    <mergeCell ref="D72:D73"/>
    <mergeCell ref="I69:J69"/>
    <mergeCell ref="K69:M69"/>
    <mergeCell ref="E72:E73"/>
    <mergeCell ref="E69:E70"/>
    <mergeCell ref="F74:F75"/>
    <mergeCell ref="L63:N64"/>
    <mergeCell ref="O69:O70"/>
    <mergeCell ref="O63:O64"/>
    <mergeCell ref="B66:Q66"/>
    <mergeCell ref="B68:B70"/>
    <mergeCell ref="C68:E68"/>
    <mergeCell ref="D74:D75"/>
    <mergeCell ref="F68:G68"/>
    <mergeCell ref="H68:P68"/>
    <mergeCell ref="C69:C70"/>
    <mergeCell ref="D69:D70"/>
    <mergeCell ref="N69:N70"/>
    <mergeCell ref="F69:F70"/>
    <mergeCell ref="G69:G70"/>
    <mergeCell ref="H69:H70"/>
    <mergeCell ref="Q55:Q57"/>
    <mergeCell ref="C56:C57"/>
    <mergeCell ref="D56:D57"/>
    <mergeCell ref="E56:E57"/>
    <mergeCell ref="F56:F57"/>
    <mergeCell ref="G56:G57"/>
    <mergeCell ref="H56:H57"/>
    <mergeCell ref="I56:J56"/>
    <mergeCell ref="K56:M56"/>
    <mergeCell ref="N56:N57"/>
    <mergeCell ref="B55:B57"/>
    <mergeCell ref="C55:E55"/>
    <mergeCell ref="F55:G55"/>
    <mergeCell ref="H55:P55"/>
    <mergeCell ref="O56:O57"/>
    <mergeCell ref="P56:P57"/>
    <mergeCell ref="C50:C51"/>
    <mergeCell ref="D50:D51"/>
    <mergeCell ref="Q45:Q46"/>
    <mergeCell ref="B48:B49"/>
    <mergeCell ref="C48:C49"/>
    <mergeCell ref="D48:D49"/>
    <mergeCell ref="F48:F49"/>
    <mergeCell ref="G48:G49"/>
    <mergeCell ref="H45:H46"/>
    <mergeCell ref="O45:O46"/>
    <mergeCell ref="C44:E44"/>
    <mergeCell ref="F44:G44"/>
    <mergeCell ref="H44:P44"/>
    <mergeCell ref="C45:C46"/>
    <mergeCell ref="D45:D46"/>
    <mergeCell ref="E45:E46"/>
    <mergeCell ref="F45:F46"/>
    <mergeCell ref="G45:G46"/>
    <mergeCell ref="D37:F37"/>
    <mergeCell ref="L39:N40"/>
    <mergeCell ref="K45:M45"/>
    <mergeCell ref="N45:N46"/>
    <mergeCell ref="I45:J45"/>
    <mergeCell ref="B42:Q42"/>
    <mergeCell ref="O39:O40"/>
    <mergeCell ref="P39:P40"/>
    <mergeCell ref="P45:P46"/>
    <mergeCell ref="B44:B46"/>
    <mergeCell ref="B30:B32"/>
    <mergeCell ref="C30:E30"/>
    <mergeCell ref="F30:G30"/>
    <mergeCell ref="H30:P30"/>
    <mergeCell ref="E48:E49"/>
    <mergeCell ref="E50:E51"/>
    <mergeCell ref="H31:H32"/>
    <mergeCell ref="I31:J31"/>
    <mergeCell ref="K31:M31"/>
    <mergeCell ref="N31:N32"/>
    <mergeCell ref="Q30:Q32"/>
    <mergeCell ref="C31:C32"/>
    <mergeCell ref="D31:D32"/>
    <mergeCell ref="E31:E32"/>
    <mergeCell ref="F31:F32"/>
    <mergeCell ref="G31:G32"/>
    <mergeCell ref="O31:O32"/>
    <mergeCell ref="P31:P32"/>
    <mergeCell ref="P20:P21"/>
    <mergeCell ref="Q20:Q21"/>
    <mergeCell ref="E23:E27"/>
    <mergeCell ref="F23:F27"/>
    <mergeCell ref="G20:G21"/>
    <mergeCell ref="H20:H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  <mergeCell ref="B91:B93"/>
    <mergeCell ref="C91:E91"/>
    <mergeCell ref="F91:G91"/>
    <mergeCell ref="H91:P91"/>
    <mergeCell ref="C92:C93"/>
    <mergeCell ref="D92:D93"/>
    <mergeCell ref="E92:E93"/>
    <mergeCell ref="F92:F93"/>
    <mergeCell ref="G92:G93"/>
    <mergeCell ref="H92:H93"/>
    <mergeCell ref="I92:J92"/>
    <mergeCell ref="K92:M92"/>
    <mergeCell ref="N92:N93"/>
    <mergeCell ref="O92:O93"/>
    <mergeCell ref="P92:P93"/>
    <mergeCell ref="Q92:Q93"/>
    <mergeCell ref="B95:B97"/>
    <mergeCell ref="C95:C97"/>
    <mergeCell ref="D95:D97"/>
    <mergeCell ref="E95:E99"/>
    <mergeCell ref="F95:F99"/>
    <mergeCell ref="B102:B104"/>
    <mergeCell ref="C102:E102"/>
    <mergeCell ref="F102:G102"/>
    <mergeCell ref="H102:P102"/>
    <mergeCell ref="Q102:Q104"/>
    <mergeCell ref="C103:C104"/>
    <mergeCell ref="D103:D104"/>
    <mergeCell ref="E103:E104"/>
    <mergeCell ref="F103:F104"/>
    <mergeCell ref="G103:G104"/>
    <mergeCell ref="H103:H104"/>
    <mergeCell ref="I103:J103"/>
    <mergeCell ref="K103:M103"/>
    <mergeCell ref="N103:N104"/>
    <mergeCell ref="O103:O104"/>
    <mergeCell ref="P103:P104"/>
    <mergeCell ref="L114:N115"/>
    <mergeCell ref="O114:O115"/>
    <mergeCell ref="P114:P115"/>
    <mergeCell ref="M109:N109"/>
    <mergeCell ref="M110:N110"/>
    <mergeCell ref="P120:P121"/>
    <mergeCell ref="B119:B121"/>
    <mergeCell ref="C119:E119"/>
    <mergeCell ref="F119:G119"/>
    <mergeCell ref="H119:P119"/>
    <mergeCell ref="C120:C121"/>
    <mergeCell ref="D120:D121"/>
    <mergeCell ref="Q120:Q121"/>
    <mergeCell ref="E120:E121"/>
    <mergeCell ref="G123:G126"/>
    <mergeCell ref="O120:O121"/>
    <mergeCell ref="F120:F121"/>
    <mergeCell ref="G120:G121"/>
    <mergeCell ref="N120:N121"/>
    <mergeCell ref="H120:H121"/>
    <mergeCell ref="I120:J120"/>
    <mergeCell ref="K120:M120"/>
    <mergeCell ref="B130:B132"/>
    <mergeCell ref="C130:E130"/>
    <mergeCell ref="F130:G130"/>
    <mergeCell ref="H130:P130"/>
    <mergeCell ref="O131:O132"/>
    <mergeCell ref="P131:P132"/>
    <mergeCell ref="N131:N132"/>
    <mergeCell ref="B123:B126"/>
    <mergeCell ref="Q130:Q132"/>
    <mergeCell ref="C131:C132"/>
    <mergeCell ref="D131:D132"/>
    <mergeCell ref="E131:E132"/>
    <mergeCell ref="F131:F132"/>
    <mergeCell ref="G131:G132"/>
    <mergeCell ref="H131:H132"/>
    <mergeCell ref="I131:J131"/>
    <mergeCell ref="K131:M131"/>
    <mergeCell ref="O86:O87"/>
    <mergeCell ref="L167:N168"/>
    <mergeCell ref="O167:O168"/>
    <mergeCell ref="P167:P168"/>
    <mergeCell ref="B170:Q170"/>
    <mergeCell ref="B172:B174"/>
    <mergeCell ref="C172:E172"/>
    <mergeCell ref="F172:G172"/>
    <mergeCell ref="H172:P172"/>
    <mergeCell ref="C173:C174"/>
    <mergeCell ref="D173:D174"/>
    <mergeCell ref="E173:E174"/>
    <mergeCell ref="F173:F174"/>
    <mergeCell ref="G173:G174"/>
    <mergeCell ref="H173:H174"/>
    <mergeCell ref="I173:J173"/>
    <mergeCell ref="K173:M173"/>
    <mergeCell ref="N173:N174"/>
    <mergeCell ref="O173:O174"/>
    <mergeCell ref="P173:P174"/>
    <mergeCell ref="Q173:Q174"/>
    <mergeCell ref="B176:B179"/>
    <mergeCell ref="C176:C179"/>
    <mergeCell ref="D176:D179"/>
    <mergeCell ref="E176:E179"/>
    <mergeCell ref="F176:F179"/>
    <mergeCell ref="G176:G179"/>
    <mergeCell ref="B183:B185"/>
    <mergeCell ref="C183:E183"/>
    <mergeCell ref="F183:G183"/>
    <mergeCell ref="H183:P183"/>
    <mergeCell ref="Q183:Q185"/>
    <mergeCell ref="C184:C185"/>
    <mergeCell ref="D184:D185"/>
    <mergeCell ref="E184:E185"/>
    <mergeCell ref="F184:F185"/>
    <mergeCell ref="P184:P185"/>
    <mergeCell ref="G184:G185"/>
    <mergeCell ref="H184:H185"/>
    <mergeCell ref="I184:J184"/>
    <mergeCell ref="K184:M184"/>
    <mergeCell ref="N184:N185"/>
    <mergeCell ref="O184:O18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5" manualBreakCount="5">
    <brk id="28" max="16" man="1"/>
    <brk id="36" max="16" man="1"/>
    <brk id="61" max="16" man="1"/>
    <brk id="84" max="16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Компьютер1</cp:lastModifiedBy>
  <cp:lastPrinted>2022-02-24T06:30:52Z</cp:lastPrinted>
  <dcterms:created xsi:type="dcterms:W3CDTF">2016-12-07T11:35:34Z</dcterms:created>
  <dcterms:modified xsi:type="dcterms:W3CDTF">2022-02-24T06:32:24Z</dcterms:modified>
  <cp:category/>
  <cp:version/>
  <cp:contentType/>
  <cp:contentStatus/>
</cp:coreProperties>
</file>